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es.schmutz\Documents\Bach\2-Inhalte-bach\6-Bildung\2-Newsletter-Bildung\2020-02-18-NL-Bildung\"/>
    </mc:Choice>
  </mc:AlternateContent>
  <bookViews>
    <workbookView xWindow="0" yWindow="0" windowWidth="19200" windowHeight="6760"/>
  </bookViews>
  <sheets>
    <sheet name="alle" sheetId="1" r:id="rId1"/>
    <sheet name="Tabelle1" sheetId="5" r:id="rId2"/>
    <sheet name="Tabelle2" sheetId="6" r:id="rId3"/>
    <sheet name="D-Schweiz" sheetId="3" r:id="rId4"/>
    <sheet name="F-Schweiz" sheetId="2" r:id="rId5"/>
    <sheet name="Bio-Berater" sheetId="4" r:id="rId6"/>
  </sheets>
  <definedNames>
    <definedName name="_xlnm._FilterDatabase" localSheetId="0" hidden="1">alle!$A$1:$BA$118</definedName>
    <definedName name="_xlnm.Print_Titles" localSheetId="0">alle!$A:$A</definedName>
  </definedNames>
  <calcPr calcId="181029"/>
  <pivotCaches>
    <pivotCache cacheId="0" r:id="rId7"/>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22" i="1" l="1"/>
  <c r="S126" i="1"/>
  <c r="R126" i="1"/>
  <c r="T143" i="1" l="1"/>
  <c r="T145" i="1" s="1"/>
  <c r="S143" i="1"/>
  <c r="S139" i="1" s="1"/>
  <c r="P143" i="1"/>
  <c r="P138" i="1" s="1"/>
  <c r="AY143" i="1"/>
  <c r="AY139" i="1" s="1"/>
  <c r="AW143" i="1"/>
  <c r="AW139" i="1" s="1"/>
  <c r="AL143" i="1"/>
  <c r="AL139" i="1" s="1"/>
  <c r="AH143" i="1"/>
  <c r="AH139" i="1" s="1"/>
  <c r="AT143" i="1"/>
  <c r="AT139" i="1" s="1"/>
  <c r="AR143" i="1"/>
  <c r="AR139" i="1" s="1"/>
  <c r="AF143" i="1"/>
  <c r="AF139" i="1" s="1"/>
  <c r="AD143" i="1"/>
  <c r="AD139" i="1" s="1"/>
  <c r="AA143" i="1"/>
  <c r="AA138" i="1" s="1"/>
  <c r="Y143" i="1"/>
  <c r="Y139" i="1" s="1"/>
  <c r="W143" i="1"/>
  <c r="W139" i="1" s="1"/>
  <c r="U143" i="1"/>
  <c r="U139" i="1" s="1"/>
  <c r="R143" i="1"/>
  <c r="R138" i="1" s="1"/>
  <c r="O143" i="1"/>
  <c r="O138" i="1" s="1"/>
  <c r="N143" i="1"/>
  <c r="N138" i="1" s="1"/>
  <c r="M143" i="1"/>
  <c r="M138" i="1" s="1"/>
  <c r="L143" i="1"/>
  <c r="L138" i="1" s="1"/>
  <c r="K143" i="1"/>
  <c r="K138" i="1" s="1"/>
  <c r="J143" i="1"/>
  <c r="J138" i="1" s="1"/>
  <c r="I143" i="1"/>
  <c r="I139" i="1" s="1"/>
  <c r="L139" i="1"/>
  <c r="F143" i="1"/>
  <c r="F138" i="1" s="1"/>
  <c r="E143" i="1"/>
  <c r="E139" i="1" s="1"/>
  <c r="F126" i="1"/>
  <c r="AY126" i="1"/>
  <c r="AY122" i="1" s="1"/>
  <c r="AW126" i="1"/>
  <c r="AW122" i="1" s="1"/>
  <c r="AT126" i="1"/>
  <c r="AT122" i="1" s="1"/>
  <c r="AR126" i="1"/>
  <c r="AR122" i="1" s="1"/>
  <c r="AH126" i="1"/>
  <c r="AH122" i="1" s="1"/>
  <c r="AL126" i="1"/>
  <c r="AL122" i="1" s="1"/>
  <c r="R122" i="1"/>
  <c r="U126" i="1"/>
  <c r="U122" i="1" s="1"/>
  <c r="W126" i="1"/>
  <c r="W122" i="1" s="1"/>
  <c r="Y126" i="1"/>
  <c r="Y122" i="1" s="1"/>
  <c r="AA126" i="1"/>
  <c r="AA122" i="1" s="1"/>
  <c r="AD126" i="1"/>
  <c r="AD122" i="1" s="1"/>
  <c r="AF126" i="1"/>
  <c r="AF122" i="1" s="1"/>
  <c r="P126" i="1"/>
  <c r="P122" i="1" s="1"/>
  <c r="O126" i="1"/>
  <c r="O122" i="1" s="1"/>
  <c r="N126" i="1"/>
  <c r="N122" i="1" s="1"/>
  <c r="M126" i="1"/>
  <c r="M122" i="1" s="1"/>
  <c r="L126" i="1"/>
  <c r="L122" i="1" s="1"/>
  <c r="K126" i="1"/>
  <c r="K122" i="1" s="1"/>
  <c r="J126" i="1"/>
  <c r="J122" i="1" s="1"/>
  <c r="I126" i="1"/>
  <c r="I122" i="1" s="1"/>
  <c r="T126" i="1"/>
  <c r="T122" i="1" s="1"/>
  <c r="E126" i="1"/>
  <c r="F122" i="1" l="1"/>
  <c r="F121" i="1"/>
  <c r="E121" i="1"/>
  <c r="E122" i="1"/>
  <c r="P139" i="1"/>
  <c r="E138" i="1"/>
  <c r="P145" i="1"/>
  <c r="T128" i="1"/>
  <c r="S138" i="1"/>
  <c r="AF138" i="1"/>
  <c r="F139" i="1"/>
  <c r="T138" i="1"/>
  <c r="T139" i="1"/>
  <c r="R139" i="1"/>
  <c r="N139" i="1"/>
  <c r="O139" i="1"/>
  <c r="M139" i="1"/>
  <c r="K139" i="1"/>
  <c r="J139" i="1"/>
  <c r="AA139" i="1"/>
  <c r="U138" i="1"/>
  <c r="Y138" i="1"/>
  <c r="I138" i="1"/>
  <c r="AY138" i="1"/>
  <c r="AW138" i="1"/>
  <c r="AL138" i="1"/>
  <c r="AH138" i="1"/>
  <c r="AT138" i="1"/>
  <c r="AR138" i="1"/>
  <c r="AD138" i="1"/>
  <c r="W138" i="1"/>
  <c r="S121" i="1"/>
  <c r="P121" i="1"/>
  <c r="U121" i="1"/>
  <c r="R121" i="1" l="1"/>
  <c r="J121" i="1"/>
  <c r="AR121" i="1"/>
  <c r="AH121" i="1"/>
  <c r="O121" i="1"/>
  <c r="Y121" i="1"/>
  <c r="AT121" i="1"/>
  <c r="M121" i="1"/>
  <c r="I121" i="1"/>
  <c r="AY121" i="1"/>
  <c r="W121" i="1"/>
  <c r="K121" i="1"/>
  <c r="L121" i="1"/>
  <c r="AF121" i="1"/>
  <c r="AA121" i="1"/>
  <c r="T121" i="1"/>
  <c r="AW121" i="1"/>
  <c r="AL121" i="1" l="1"/>
  <c r="AD121" i="1"/>
  <c r="N121" i="1"/>
  <c r="C161" i="1"/>
  <c r="C170" i="1"/>
  <c r="C169" i="1"/>
  <c r="C168" i="1"/>
  <c r="C167" i="1"/>
  <c r="C166" i="1"/>
  <c r="C165" i="1"/>
  <c r="C164" i="1"/>
  <c r="C163" i="1"/>
  <c r="C162" i="1"/>
  <c r="C160" i="1"/>
  <c r="C159" i="1"/>
  <c r="C158" i="1"/>
  <c r="C157" i="1"/>
  <c r="C156" i="1"/>
  <c r="C155" i="1"/>
  <c r="C154" i="1"/>
  <c r="C153" i="1"/>
  <c r="C152" i="1"/>
  <c r="C151" i="1"/>
  <c r="B120" i="1"/>
  <c r="C171" i="1" l="1"/>
  <c r="C104" i="5"/>
  <c r="D104" i="5"/>
  <c r="B104" i="5"/>
  <c r="F85" i="5"/>
  <c r="F86" i="5"/>
  <c r="F87" i="5"/>
  <c r="F88" i="5"/>
  <c r="F89" i="5"/>
  <c r="F90" i="5"/>
  <c r="F91" i="5"/>
  <c r="F92" i="5"/>
  <c r="F93" i="5"/>
  <c r="F94" i="5"/>
  <c r="F95" i="5"/>
  <c r="F96" i="5"/>
  <c r="F97" i="5"/>
  <c r="F98" i="5"/>
  <c r="F99" i="5"/>
  <c r="F100" i="5"/>
  <c r="F101" i="5"/>
  <c r="F102" i="5"/>
  <c r="F103" i="5"/>
  <c r="F84" i="5"/>
  <c r="C6" i="5"/>
  <c r="D6" i="5"/>
  <c r="B6" i="5"/>
  <c r="E5" i="5"/>
  <c r="E4" i="5"/>
  <c r="E6" i="5"/>
</calcChain>
</file>

<file path=xl/sharedStrings.xml><?xml version="1.0" encoding="utf-8"?>
<sst xmlns="http://schemas.openxmlformats.org/spreadsheetml/2006/main" count="4910" uniqueCount="1002">
  <si>
    <t>Zeitstempel</t>
  </si>
  <si>
    <t>Ich antworte als:</t>
  </si>
  <si>
    <t>Ich bin Lehrmeister/In im Kanton:</t>
  </si>
  <si>
    <t>Ich antworte im Name der Bio Suisse MO:</t>
  </si>
  <si>
    <t>Sind Sie mit der Musterantwort von Bio Suisse an die OdA AgriAliForm einverstanden?</t>
  </si>
  <si>
    <t>Der Inhaber eines EFZ ist...</t>
  </si>
  <si>
    <t>Begründen Sie Ihre Wahl zu Frage 1</t>
  </si>
  <si>
    <t>Beschreiben Sie die Schlüsselkompetenzen eines EFZ-Absolventen</t>
  </si>
  <si>
    <t>Das sind gemäss Grossgruppenworkshop 2 die wichtigsten Kompetenzen (Rangfolge gemäss erreichter Punktezahl in Klammern), die es in unserer Branche im 2030 brauchen wird. Bitte kreuzen Sie an, ob diese hauptsächlich in der beruflichen Grundbildung oder in der höheren Berufsbildung erworben werden sollen.   [produktionstechnisches Wissen  (47)]</t>
  </si>
  <si>
    <t>Das sind gemäss Grossgruppenworkshop 2 die wichtigsten Kompetenzen (Rangfolge gemäss erreichter Punktezahl in Klammern), die es in unserer Branche im 2030 brauchen wird. Bitte kreuzen Sie an, ob diese hauptsächlich in der beruflichen Grundbildung oder in der höheren Berufsbildung erworben werden sollen.   [Marktmechanismen verstehen (36)]</t>
  </si>
  <si>
    <t>Das sind gemäss Grossgruppenworkshop 2 die wichtigsten Kompetenzen (Rangfolge gemäss erreichter Punktezahl in Klammern), die es in unserer Branche im 2030 brauchen wird. Bitte kreuzen Sie an, ob diese hauptsächlich in der beruflichen Grundbildung oder in der höheren Berufsbildung erworben werden sollen.   [Kommunikation (29)]</t>
  </si>
  <si>
    <t>Das sind gemäss Grossgruppenworkshop 2 die wichtigsten Kompetenzen (Rangfolge gemäss erreichter Punktezahl in Klammern), die es in unserer Branche im 2030 brauchen wird. Bitte kreuzen Sie an, ob diese hauptsächlich in der beruflichen Grundbildung oder in der höheren Berufsbildung erworben werden sollen.   [Unternehmertum (26)]</t>
  </si>
  <si>
    <t>Das sind gemäss Grossgruppenworkshop 2 die wichtigsten Kompetenzen (Rangfolge gemäss erreichter Punktezahl in Klammern), die es in unserer Branche im 2030 brauchen wird. Bitte kreuzen Sie an, ob diese hauptsächlich in der beruflichen Grundbildung oder in der höheren Berufsbildung erworben werden sollen.   [Selbstmanagement (22)]</t>
  </si>
  <si>
    <t>Das sind gemäss Grossgruppenworkshop 2 die wichtigsten Kompetenzen (Rangfolge gemäss erreichter Punktezahl in Klammern), die es in unserer Branche im 2030 brauchen wird. Bitte kreuzen Sie an, ob diese hauptsächlich in der beruflichen Grundbildung oder in der höheren Berufsbildung erworben werden sollen.   [vernetztes Denken (17)]</t>
  </si>
  <si>
    <t>Anzahl der Berufe</t>
  </si>
  <si>
    <t>Falls Sie bei Frage 2 für die Zusammenlegung von Berufen sind, welche Berufe sollen zusammengelegt werden?</t>
  </si>
  <si>
    <t>Falls Sie bei Frage 2 für die Zusammenlegung von Berufen sind, wie begründen Sie dies?</t>
  </si>
  <si>
    <t>Soll es Spezialisierungen in den bestehenden Berufen geben?</t>
  </si>
  <si>
    <t>Falls Sie Frage 3 mit ja beantwortet haben, geben Sie den Beruf und die Spezialisierung an  z.B. Landwirt/In-Spezialisierung Biolandbau. (mehrere Spezialisierungen pro Beruf möglich)</t>
  </si>
  <si>
    <t>Was ist bei der heutigen Situation mit den 3 Jahren nicht zufriedenstellend, wo besteht konkret Handlungsbedarf?</t>
  </si>
  <si>
    <t>Wenn die Ausbildungsdauer auf 4 Jahre verlängert wird, soll die Zweitausbildung...</t>
  </si>
  <si>
    <t>Begründen Sie Ihre Wahl zur Ausbildungsdauer der Zweitausbildung.</t>
  </si>
  <si>
    <t>Wenn die Ausbildungsdauer auf 4 Jahre verlängert wird, soll der Unterricht in gewissen Bereichen erweitert oder neue Bereiche eingefügt werden?</t>
  </si>
  <si>
    <t>Begründen Sie Ihre Wahl und geben Sie an, welche Bereiche Sie erweitern oder neu in die Ausbildung einfügen wollen.</t>
  </si>
  <si>
    <t>Soll der Lehrstellenwechsel künftig beibehalten werden?</t>
  </si>
  <si>
    <t>Begründen Sie die Antwort auf Frage 5.</t>
  </si>
  <si>
    <t>Wenn der Lehrstellenwechsel beibehalten wird, soll ein einheitliches Modell für die Lektionenverteilung während der Lehrdauer angenommen werden. Welches Modell sollte in dem Fall bestehen?</t>
  </si>
  <si>
    <t>Begründen Sie Ihre Wahl zur Lektionenverteilung</t>
  </si>
  <si>
    <t>Sehen Sie ein anderes Modell zur Lektionenverteilung?</t>
  </si>
  <si>
    <t>Wie soll die Bio Ausbildung in Zukunft aussehen?</t>
  </si>
  <si>
    <t>Begründen Sie Ihre Wahl zur Bio Ausbildung</t>
  </si>
  <si>
    <t>Soll die Anzahl Lektionen für Ökologie und Nachhaltigkeit erhöht werden?</t>
  </si>
  <si>
    <t>Begründen Sie Ihre Antwort zum Thema Ökologie und Nachhaltigkeit</t>
  </si>
  <si>
    <t>Anzahl der Kurstage</t>
  </si>
  <si>
    <t>Falls Sie mehr oder weniger ÜK Tage wünschen, wie viele wären nach Ihrem Ermessen angebracht?</t>
  </si>
  <si>
    <t>Welche Themen sollen inskünftig reduziert oder nicht mehr im Rahmen von ÜK behandelt werden</t>
  </si>
  <si>
    <t>Welche Themen sollen inskünftig zusätzlich oder umfassender im Rahmen von ÜK behandelt werden</t>
  </si>
  <si>
    <t>Sollen die ÜK benotet werden und in die Erfahrungsnoten (Zeugnis) einfliessen?</t>
  </si>
  <si>
    <t>Begründen Sie Ihre Antwort zur Benotung der ÜK.</t>
  </si>
  <si>
    <t>Folgende Themen sollen von der Berufsschule in den Lehrbetrieb wechseln</t>
  </si>
  <si>
    <t>Folgende Themen sollen vom Lehrbetrieb in die Berufsschule wechseln</t>
  </si>
  <si>
    <t>Welche Aspekte der Digitalisierung sollen inhaltlich in der Grundbildung eingefügt werden?</t>
  </si>
  <si>
    <t xml:space="preserve">Digitalisierung: welche Kompetenzen sollen den Lehrlingen vermittelt werden? </t>
  </si>
  <si>
    <t>Soll die Lerndokumentation in Zukunft benotet werden?</t>
  </si>
  <si>
    <t>Begründen Sie Ihre Antwort zur Benotung der Lerndokumentation.</t>
  </si>
  <si>
    <t>Soll die vorgezogene Teilprüfung nach dem 2. Lehrjahr beibehalten werden?</t>
  </si>
  <si>
    <t>Begründen Sie Ihre Antwort zur vorgezogenen Teilprüfung.</t>
  </si>
  <si>
    <t>Falls Frage 11 mit Ja beantwortet wurde, was soll vorgezogen werden?</t>
  </si>
  <si>
    <t>Soll die Prüfung an einem zentralen Ort oder dezentral auf dem Lehrbetrieb stattfinden?</t>
  </si>
  <si>
    <t>Präzisieren Sie Ihre Angaben zum Prüfungsort.</t>
  </si>
  <si>
    <t>Soll in Zukunft ein Praktikum im Ausland gefördert werden?</t>
  </si>
  <si>
    <t>Begründen Sie Ihre Angaben zum Auslandpraktikum.</t>
  </si>
  <si>
    <t>Falls Sie weitere Anliegen zum zukünftigen Ausbildungsmodell haben, können Sie diese hier angeben.</t>
  </si>
  <si>
    <t>Bio-Lehrmeister/In</t>
  </si>
  <si>
    <t>GR</t>
  </si>
  <si>
    <t>JA - Ich bin mit der Musterantwort von Bio Suisse einverstanden.</t>
  </si>
  <si>
    <t>AI/AR</t>
  </si>
  <si>
    <t>NEIN - Ich möchte die Umfrage fortsetzen und meine eigene Antwort mitteilen.</t>
  </si>
  <si>
    <t>kann einen Betrieb im landwirtschaftlichen Berufsfeld führen, braucht aber eine gewisse Unterstützung</t>
  </si>
  <si>
    <t>Wirtschaftliches Denken</t>
  </si>
  <si>
    <t>gehört zur Grundbildung</t>
  </si>
  <si>
    <t>Die bestehenden Berufe sollen alle erhalten bleiben (Landwirt/Landwirtin, Gemüsegärtner/ Gemüsegärtnerin, Obstfachmann/Obstfachfrau, Winzer/Winzerin, Weintechnologe/ Weintechnologin, Geflügelfachmann/Geflügelfachfrau,).</t>
  </si>
  <si>
    <t>Spezialisierung sinnvoll</t>
  </si>
  <si>
    <t>Nein</t>
  </si>
  <si>
    <t>...weiterhin in 2 Jahren möglich sein.</t>
  </si>
  <si>
    <t>Alter der Lernenden</t>
  </si>
  <si>
    <t>Ja</t>
  </si>
  <si>
    <t>Die Schullektionen sollen im progressiven Modell verteilt werden, also mehr Schule am Schluss der Ausbildung</t>
  </si>
  <si>
    <t>Wie bisher: Schwerpunkt Biolandbau (mindestens die halbe Lehrzeit auf einem anerkannten Biobetrieb und 240 Lektionen Biolandbau besucht, wovon mindestens 120 Lektionen in separaten Klassen).</t>
  </si>
  <si>
    <t>Die Anzahl ÜK soll gleich bleiben wie bisher.</t>
  </si>
  <si>
    <t>mitmachen der Lernenden</t>
  </si>
  <si>
    <t>Mögliche Vereinfachung der Aufzeichnugen</t>
  </si>
  <si>
    <t>Futterbau Tierhaltung praktisch</t>
  </si>
  <si>
    <t>Lehrbetrieb</t>
  </si>
  <si>
    <t>AG</t>
  </si>
  <si>
    <t>SG</t>
  </si>
  <si>
    <t>Ausland Praktikum fördern finde ich nicht nötig. Das kann man auch nach der Grundbildung selber unternehmen.</t>
  </si>
  <si>
    <t>Produktionstechnik</t>
  </si>
  <si>
    <t>gehört zur Weiterbildung</t>
  </si>
  <si>
    <t xml:space="preserve">Zuviel Unterricht </t>
  </si>
  <si>
    <t>...ebenfalls verlängert werden (3 Jahre).</t>
  </si>
  <si>
    <t>Die Schullektionen sollen gleichmässig linear über die Lehrzeit verteilt werden</t>
  </si>
  <si>
    <t>„Naturnahe Landwirtschaft“ als gemeinsame Basis in den ersten Ausbildungsjahren. Darauf aufbauend dann 3. und/oder 4. Lehrjahr Spezialisierung auf ÖLN oder Bio.</t>
  </si>
  <si>
    <t>Gerätbedienung Elektronik</t>
  </si>
  <si>
    <t xml:space="preserve">Lerdok in bestehender Form abschaffen, neues Tool erarbeiten </t>
  </si>
  <si>
    <t>Ins 3. Lj verschieben bei 4j Lehre</t>
  </si>
  <si>
    <t>zentraler Ort</t>
  </si>
  <si>
    <t>TG</t>
  </si>
  <si>
    <t>Soll betrieb führen können mehr oder weniger</t>
  </si>
  <si>
    <t>gehört zur Grundbildung, gehört zur Weiterbildung</t>
  </si>
  <si>
    <t>Berufe sollen zusammengelegt werden</t>
  </si>
  <si>
    <t>alle ausser Winzer</t>
  </si>
  <si>
    <t>Basis ist Identisch</t>
  </si>
  <si>
    <t>Es muss möglich sein, Vertiefungen spezifisch zu erarbeiten. Wenn ich keine Milchkühe habe, will ich mich nicht 4 Jahre mit denen Beschäftigen.</t>
  </si>
  <si>
    <t>Weiss nicht, bin erst seit kurzem Lehrmeister!</t>
  </si>
  <si>
    <t>logisch</t>
  </si>
  <si>
    <t>? siehe oben ?</t>
  </si>
  <si>
    <t>Horizonterweiterung</t>
  </si>
  <si>
    <t>nein</t>
  </si>
  <si>
    <t>Aus meiner Sicht so viel wie möglich zusammen mit Öln. Wer weiss denn welche Richtung sein Betrieb in 5 Jahren hat??????</t>
  </si>
  <si>
    <t>Bin neu, weiss noch nicht vieviel davon unterrichtet wird</t>
  </si>
  <si>
    <t>Ist das möglich, hier Noten zu machen?</t>
  </si>
  <si>
    <t>?</t>
  </si>
  <si>
    <t>Als Lohn für geleisteten Aufwand beim erstellen</t>
  </si>
  <si>
    <t>? bin neu</t>
  </si>
  <si>
    <t>s. oben</t>
  </si>
  <si>
    <t>teilweise zentral/teilweise Lehrbetrieb</t>
  </si>
  <si>
    <t>LU</t>
  </si>
  <si>
    <t>BE</t>
  </si>
  <si>
    <t>Endlich, vierjährige landw. Grundausbildung! Das muss kommen!</t>
  </si>
  <si>
    <t>SO</t>
  </si>
  <si>
    <t>kann einen Betrieb im landwirtschaftlichen Berufsfeld selbständig führen.</t>
  </si>
  <si>
    <t>Tiere artgerecht halten, Flächen nachhaltig bewirtschaften, Betrieb nachhaltig führen, Büroarbeiten erledigen</t>
  </si>
  <si>
    <t>Landwirt Spezialisierung Ackerbau, Spezialisierung Biolandbau, Spezialisierung Fleischproduktion</t>
  </si>
  <si>
    <t>kein Handlungsbedarf</t>
  </si>
  <si>
    <t>Ein Jahr kürzer als Erstausbildung. Schulstoff muss der gleiche bleiben.</t>
  </si>
  <si>
    <t>Ergonomie, ganzbetriebliche Strategien</t>
  </si>
  <si>
    <t>Vertiefung und Vernetzung im letzten Schuljahr</t>
  </si>
  <si>
    <t>Die Unterschiede Bio-Nichtbio werden bereits heute deutlich überbewertet. Auch ein Nichtbio-Betrieb kann ökologisch und nachhaltig wirtschaften. Warum ein separates Lehrmittel für Tierzucht im Biolandbau und in der Vertiefung Milch? Völlig überflüssig!!! 95% Überschneidung.</t>
  </si>
  <si>
    <t>Hat bereits viel Gewicht.</t>
  </si>
  <si>
    <t>Disziplin</t>
  </si>
  <si>
    <t>Bedeutung erhöhen. Aufträge für die Lerndoku im dritten Lehrjahr unbedingt überarbeiten. Für Bio-Futterbaubetriebe geben diese Aufträge fast nichts her! Das frühere System war deutlich besser! Die Lernenden lernten viel mehr über den Betrieb und über die Überlegungen des Lehrmeisters.</t>
  </si>
  <si>
    <t>ist ein qualifizierter Arbeitnehmer</t>
  </si>
  <si>
    <t>Allrounder mit breitem Wissen und praktischen Fertigkeiten
• Die Fähigkeiten beobachten, erkennen und verändern sind zentral
• Ganzheitliche Sichtweise und langfristiges Denken
• Qualität produzieren und Wert von Nahrungsmitteln kennen
• Mit Boden, Pflanzen, Tieren, Menschen und Umwelt nachhaltig Lebensmittel produzieren
• Die Gesundheit von Boden, Pflanzen, Tieren und Menschen fördern
• Ökologische Zusammenhänge verstehen und anwenden können
• Das Potential des Standorts wird bei Produktionsintensität berücksichtigt
Maschinen bedienen und einstellen können</t>
  </si>
  <si>
    <t>Biolandbau, Pflanzenbau oder Tierhaltung</t>
  </si>
  <si>
    <t>Aktuell ist zu viel Stoff im Lehrplan, kann in dieser Zeit nur ungenügend vermittelt werden</t>
  </si>
  <si>
    <t>Regenerative Landwirtschafft soll unterrichtet werden.</t>
  </si>
  <si>
    <t>Freiwilliger wechsel, je 2 Jahre pro Betrieb wären gut.</t>
  </si>
  <si>
    <t>am schluss der ausbildung ist mehr praxiserfahrung vorhanden, theorie kann besser verstanden werden wenn praxisbezug da ist.</t>
  </si>
  <si>
    <t>Es soll eine Fachrichtung biologische Landwirtschaft geben.</t>
  </si>
  <si>
    <t>Wie Bio Suisse</t>
  </si>
  <si>
    <t>SH</t>
  </si>
  <si>
    <t>operative Tätigkeiten in der Landwirtschaft selbstständig bewältigen</t>
  </si>
  <si>
    <t>Landwirt/ Bio, Landwirt Michkühe, Landwirt Geflügel, Landwirt Schweine</t>
  </si>
  <si>
    <t>Zuviel Schule im dritten Lehrjahr, BMS kann nicht gut integriert werden, Lektionen gesamt wieder erhöhen</t>
  </si>
  <si>
    <t>analog zur Erstausbildung, ohne ABU</t>
  </si>
  <si>
    <t>Informatik, Themen um die Digitalisierung, Organisation Büro (Grundlagen)</t>
  </si>
  <si>
    <t>Lehrlinge sehen mehrere Betriebe, bringt der Ausbildung was</t>
  </si>
  <si>
    <t>auf vier Jahre verteilt die Lektionenverteilung linear gut planbar für Schule und Lehrbetrieb</t>
  </si>
  <si>
    <t>hat sich bewährt, es ist, wenn es auch eine gewisse Durchmischung der Schüler der verschiedenen Produktionsmethoden gibt</t>
  </si>
  <si>
    <t>Ist genügend abgedeckt</t>
  </si>
  <si>
    <t>Benotet ja, ohne Einfliessen in das Zeugnis</t>
  </si>
  <si>
    <t>Kosten/ Nutzen, Einsatzbereiche, Wie funktioniert was...</t>
  </si>
  <si>
    <t>Bedienung, einfaches Programmieren</t>
  </si>
  <si>
    <t>Anreiz für den Lehrling, zurzeit gibt es wenig Möglichkeiten</t>
  </si>
  <si>
    <t>Lehrling kann in seinem gewohnten Arbeitsumfeld seine Stärken zeigen. Falls die vierjährige Lehre kommt, kann das QV auf die Jahre 2, 3 und 4 verteilt werden</t>
  </si>
  <si>
    <t>gewohntes Arbeitsumfeld für den Lehrling</t>
  </si>
  <si>
    <t xml:space="preserve">Viele für die Betriebsführung wichtige Kompetenzen werden erst in der HBB vermittelt. </t>
  </si>
  <si>
    <t xml:space="preserve">selbstständig arbeiten; Betriebszweig selbstständig betreuen; </t>
  </si>
  <si>
    <t>z.T. kleine AbsolventInnen-Zahlen pro Jahrgang</t>
  </si>
  <si>
    <t>Biolandbau; Tierhaltung; Ackerbau</t>
  </si>
  <si>
    <t>Lerninhalte besser verteilen; Vielfältigkeit des Berufs besser kennenlernen (4 Betriebe)</t>
  </si>
  <si>
    <t xml:space="preserve">Ausreichende Dauer in Relation zu Dauer der Erstausbildung muss gewährt bleiben. </t>
  </si>
  <si>
    <t>Bedürfnisse/Anliegen der Konsumenten/Steuerzahler verstehen sowie im Berufsalltag besser danach handeln/verhalten
Verständnis vermitteln, dass die Produktionstechnik im Dienst der Ökonomie, Ökologie und des Sozialen (Gesellschaftliche Leistungen der LWS) steht und nicht umgekehrt; Abkehr vom zu starken "Kilo-Denken" bzw. "Maximierungs-Denken"
Oberziel ist eine nachhaltig wertschöpfende Landwirtschaft (und nicht wie vielfach zu lesen eine "produzierende" Landwirtschaft)</t>
  </si>
  <si>
    <t>Vielfalt der Berufs besser erlernen</t>
  </si>
  <si>
    <t>erlaubt besseres Vernetzen der schulischen und praktischen Bildungszielen</t>
  </si>
  <si>
    <t>1.-3. Lehrjahr ein Schultag pro Woche; 4. Lehrjahr 2 Schultage pro Woche</t>
  </si>
  <si>
    <t xml:space="preserve">vgl. Hinweise zu Frage 4. </t>
  </si>
  <si>
    <t>objektive Benotung im Rahmen von Tageskursen ist kaum gerecht umsetzbar</t>
  </si>
  <si>
    <t>sinnvollen Einsatz, korrekte Anwendung der elektronischen technischen Hilfsmittel</t>
  </si>
  <si>
    <t xml:space="preserve">Die mündliche Prüfung am Ende der Lehrzeit ist eine geeignete Form zu prüfen, ob die Kandidatin ihr Handeln reflektieren und analysieren kann. </t>
  </si>
  <si>
    <t xml:space="preserve">Praktische Lerninhalte werden auch im letzten Lehrjahr vermittelt und sollen auch geprüft werden können. </t>
  </si>
  <si>
    <t>Praktische Kompetenzen können in einem Praxisbetrieb realistischer geprüft werden als an einem zentralen Ort</t>
  </si>
  <si>
    <t>Horizonterweiterung; Fokus auf europäische Länder (gemeinsame Agrarmärkte)</t>
  </si>
  <si>
    <t>Nach Vorlage</t>
  </si>
  <si>
    <t>Biolandbau</t>
  </si>
  <si>
    <t xml:space="preserve">Vernetzung von Bodenkunde, Düngung </t>
  </si>
  <si>
    <t>Es gibt keinen beruf mit einer so breiten Aufstellung</t>
  </si>
  <si>
    <t>Nebenberufe (Unterhalt Gebäude und Maschinen sollten wider mehr gefördert werden.</t>
  </si>
  <si>
    <t>Klar, breite Ausbildung</t>
  </si>
  <si>
    <t>Bessere Verteilung ergibt oft einfacherse lernen.</t>
  </si>
  <si>
    <t xml:space="preserve">nein </t>
  </si>
  <si>
    <t>Viele spezialisierte Biovorgaben müssen auf einem Betrieb erfüllt werden.</t>
  </si>
  <si>
    <t>Nicht zwingend, den Schulstoff sollte aber von lehrkräften gegeben werden, die die ökologie begreifen.</t>
  </si>
  <si>
    <t>Strassenvorschriften, Ladungssicherung, Sicherheit mit maschinen</t>
  </si>
  <si>
    <t>Oft kann das Überlegte direkt umgesetzt werden.</t>
  </si>
  <si>
    <t>keine</t>
  </si>
  <si>
    <t>Wichtig Aspekte zum Führen von Feldkalender, Fütterungsanlagen etc.</t>
  </si>
  <si>
    <t>Ohne Benotung brauchen wir auch keine Lerndoku mher.</t>
  </si>
  <si>
    <t>nur wenn die Lehre neu 4. Jahre geht.</t>
  </si>
  <si>
    <t>Auf schwachen Betrieben haben die Auszubildenden  eher ein Handycap.</t>
  </si>
  <si>
    <t>Je nach Ort ist das Klima völlig gegenseitig zur Schweiz.</t>
  </si>
  <si>
    <t>Weiterbildungen , wie Betriebsleiterschule sollten mit der 4jährigen  ersetzt werden.</t>
  </si>
  <si>
    <t>Der EFZ Abschluss beinhaltet die Grundkompetenzen, den  Beruf handwerklich korrekt auszuführen. Betriebswirtchaftliche Kenntnisse werden keine vermittelt.</t>
  </si>
  <si>
    <t>Richtiger Einsatz und Umgang mit Tieren, Maschinen und sonstigen Betriebsmitteln im Bezug auf die im Jahresverlauf anfallenden Arbeiten auf Feld und Stall.</t>
  </si>
  <si>
    <t>Biolandbau / Obst / div. Spez. Kulturen</t>
  </si>
  <si>
    <t xml:space="preserve">Drei Jahre sind ok. </t>
  </si>
  <si>
    <t>Wir brauchen quereinsteiger, die bringen auch mal frische Luft in den Stall....</t>
  </si>
  <si>
    <t>Der Stoff ist im jetzigen, dreijährigen Modell durchaus zu bewältigen. Wenn es ein viertes Jahr braucht, dann soll auch entsprechend mehr Wissen vermittelt werden, sonst ist das ja vollends sinnlos.</t>
  </si>
  <si>
    <t>Der Lehrling bewegt sich immer im sehr nahen Umfeld zur Lehrmeisterfamilie, weil er auch da wohnt. Ein Wechsel tut dann sicher gut, auch weil junge Betriebsnachfolger/innen oft schon früh zu Hause eingebunden werden und somit wenig Erfahrung mit nach hause bringen.</t>
  </si>
  <si>
    <t>Progressiv und Linear, beide Modelle haben vor  und Nachteile...</t>
  </si>
  <si>
    <t>Wenn die Lehre auf 4 Jahre verlängert würde, was ich sinnvoll fände, müssten die "billigen Alternativen", die heute ausreichen um DZ zu erlangen, abgeschafft oder massiv ausgebaut werden. Ansonsten gäbe es vielleicht die Tendenz, zuerst einen anderen Beruf zu wählen und nachher eine schnelle Nachholbildung zu absolvieren, was dem Niveau der Landwirte abträglich wäre. Das ist zwar ein politischer Entscheid, aber Bio Suisse sollte sich m.E. dafür einsetzen, falls die Lehre auf 4 Jahre erweitert wird.</t>
  </si>
  <si>
    <t xml:space="preserve">ich lehne die Abwertung des EFZ zu einem reinen Arbeitnehmer oder "Braucht eine gewisse Unterstützug "ab. Der Wert eines LW hängt von eigenverantwortlichem Lernen, Eigeninitiative und persönlicher Entwicklung ab
und weniger von formalen Weiterbildungen. </t>
  </si>
  <si>
    <t>Das Verständnis für die Inneren Zusammenhänge</t>
  </si>
  <si>
    <t>Spezialisierung Biolandbau</t>
  </si>
  <si>
    <t>Nichts . warun diese Frage??</t>
  </si>
  <si>
    <t>Der Typische EBA Kandidat spricht aur Schulisches Lernen schlecht an, eine generelle Verlängerung bringt hier nichts. ( Ist aber bereits heute bei bedarf möglich)</t>
  </si>
  <si>
    <t>Horizonterweiterung.</t>
  </si>
  <si>
    <t>Die Präsenz auf dem Betrieb ist auf jedem der 3 (oder 4 !)Lehrbetriebe für Lehrling und Betrieb gleich wichtig.</t>
  </si>
  <si>
    <t>„Naturnahe Landwirtschaft“ als gemeinsame Basis in den ersten Ausbildungsjahren. Darauf aufbauend dann 3. und/oder 4. Lehrjahr Spezialisierung auf ÖLN oder Bio., Es soll eine Fachrichtung biologische Landwirtschaft geben.</t>
  </si>
  <si>
    <t>Schöne Dokumentationen sind zwar nützlich , gehören aber nicht zu den Kernkompetenzen eines Landwirtschaftlichen Betriebsleiters.</t>
  </si>
  <si>
    <t>Inhalte des 1. und ev.2. Lehrjahres, bes.  Spezialitäten des 1. Lehrbetriebs</t>
  </si>
  <si>
    <t>Reduzierte Wochenarbeitszeit auf 45 h für die Lernenden.
eine bessere Vertretung der Lernenden für ihre Anliegen.</t>
  </si>
  <si>
    <t>Grundvoraussetzung ist hauptsächlich das Berufsinteresse, nicht nur die Ausbildung</t>
  </si>
  <si>
    <t>Vertiefte praktische Berufskenntnisse, Fähig Betriebswirtschaftlich zu denken, Freude und Stolz für den Beruf</t>
  </si>
  <si>
    <t>Biolandbau, Eigenverarbeitung und Handel</t>
  </si>
  <si>
    <t>Der hohe Schulanteil im dritten Jahr erschweren eine Auswahl der Lehrstellen, eine 4 jährige Lehre mit einer gleichmässigeren Verteilung der Lektionen wäre begrüssenswert</t>
  </si>
  <si>
    <t>Die Vielseitigkeit des zu erwerbenden Wissens und der nötigen Fertigkeiten ist zu hoch in 2 Jahren</t>
  </si>
  <si>
    <t>Keine Erhöhung der Lektionen, aber mehr Möglichkeiten zur Spezialisierung ( Verarbeitung, Handel )</t>
  </si>
  <si>
    <t>Ermöglicht vielseitigere Ausbildung, evtl. 2 plus 2 Lehrjahre</t>
  </si>
  <si>
    <t>bessere Planbarkeit und Auswahl für die Lehrbetriebe</t>
  </si>
  <si>
    <t>Bedeutung nimmt sicher Weiterhin zu</t>
  </si>
  <si>
    <t>Die Umsetzung wird mehr durch die Bestimmungen der DZV bestimmt als durch den BL, deshalb ist eine aufwändigere Ausbildung nicht Sinnvoll zur Zeit</t>
  </si>
  <si>
    <t>Ausbildung in der betrieblichen Datenerhebung und der Aufzeichnungspflichten</t>
  </si>
  <si>
    <t>So bleiben die Schüler besser bei der Sache, meiner Meinung nach Benotung nur an Lehrbetrieb, nicht ins Zeugnis</t>
  </si>
  <si>
    <t>Datenerfassung, Aufzeichnungspflicht</t>
  </si>
  <si>
    <t>Vernünftiger und bewusster Umgang</t>
  </si>
  <si>
    <t>Soll ein Instrument zur Prüfungsvorbereitung sein</t>
  </si>
  <si>
    <t>Nicht viele Berufe erfordern so eine Breite Ausbildung, gibt sonst zu viel auf einmal</t>
  </si>
  <si>
    <t>Produktionstechnische Bereiche</t>
  </si>
  <si>
    <t>Verteilung wie bisher</t>
  </si>
  <si>
    <t>Jeder Interessierte Landwirt hat nach der Lehre eine Vielzahl an Möglichkeiten für ein Auslandpraktikum, gehört nicht in die Grundbildung</t>
  </si>
  <si>
    <t>Berufsstolz und Engagement wird etwas vernachlässigt</t>
  </si>
  <si>
    <t xml:space="preserve">Bewusst eine mittlere Flughöhe: Unternehmertum wird eher im Zuge von Erfahrungsjahren entwickelt. Zu hohe Ziele überfordert die Lernenden in ihrer Entwicklung. </t>
  </si>
  <si>
    <t>Das sehr breite landwirtschaftliche Berufswissen wird in der Praxis angewendet. Sein Handeln ist reflektiert, eigenverantwortlich, ökologisch und auch ethisch abgestützt. Er hat in den Lehrjahren an Reife gewonnen, um in Eigeninitiative weitere Lerninhalte der Weiterbildung anzueignen</t>
  </si>
  <si>
    <t>Die Situation ist nicht so schlecht! Ich bin gegen vier Lehrjahre.</t>
  </si>
  <si>
    <t>Eine Zweitausbildung ist Stand heute in zwei Jahren schon sehr sportlich.</t>
  </si>
  <si>
    <t xml:space="preserve">Bodenkunde (technisch - und qualitativ) muss aus dem Mauerblümchendasein befreit werden. </t>
  </si>
  <si>
    <t>Es gibt grosse, vielseitige Betriebe, wo mehrere Lehrjahre pro Betrieb für beide Parteien (AZUBI und LM) nur von Vorteil sind.</t>
  </si>
  <si>
    <t xml:space="preserve">Widerwillig Variante b) Das ist doch einfach Kabis mit dem besserwisserischen Bio-Sonderstatüsschen! Wir müssen die Grundbildung generell ökologischer machen. Die ganze politische Grosswetterlage zwingt auch die ach-so-schlechten ÖLN- Betriebe dahingehend! Schluss mit dem einander ausspielen. Ich, nota bene ein Betriebsleiter eines Biobetriebes, stelle lieber einen breit denkenden "Normalo-Landwirt" an als ein ideologisch gezüchteter Sonderling an. </t>
  </si>
  <si>
    <t xml:space="preserve">Klar von Nöten. Siehe Antwort oben. </t>
  </si>
  <si>
    <t xml:space="preserve">Keine Zeitverschwendung für Kompetenznachweise, die nur das Kurzzeitgedächtnis belohnen (nur Tägige ÜK's). </t>
  </si>
  <si>
    <t>Status Quo ist gut</t>
  </si>
  <si>
    <t>bewusst nur berufsbezogene zwingende Inhalte abdecken</t>
  </si>
  <si>
    <t xml:space="preserve">Selbstmanagement in Social-Media durch Reflektion des eigenen Verhaltens, Spezifische inhaltliche Kompetenzen der Landwirtschaftlichen Digitalisierung kommt durch learning by doing. </t>
  </si>
  <si>
    <t>Lernende haben genügend andere Prüfungen. Sonst ist letztendlich noch der Lehrmeister schuld bei schlechter Note</t>
  </si>
  <si>
    <t>mal etwas abschliessen können. ist in anderen Berufen auch so.</t>
  </si>
  <si>
    <t>Wie bis anhin: praktische Teilprüfung in Mechanisierung und Tierhaltung</t>
  </si>
  <si>
    <t>wie bis anhin</t>
  </si>
  <si>
    <t xml:space="preserve">Aber bitteschön! Das gehört jetzt wirklich in den Bereich der Weiterbildung! (Nicht zu verwechseln mit den sehr guten wöchigen Besuchen z.B. Ostdeutschland oder Frankreich) </t>
  </si>
  <si>
    <t xml:space="preserve">Berufliche Grundbildung nicht "verkopfen" und mit zu hohen Zielen veridealisieren und damit überfordern! </t>
  </si>
  <si>
    <t>Sachkompetenz</t>
  </si>
  <si>
    <t>reifere Auszubildende mit Lebens- und Berufserfahrung</t>
  </si>
  <si>
    <t>fundierteres Wissen  im angestammten Breich nötig</t>
  </si>
  <si>
    <t>Gleichbehandlung der verschiedenen Lehrmeister</t>
  </si>
  <si>
    <t>Die privaten wissen eh immer alles besser --&gt; gar keine zusätzliche Ausbildung der Berufsleute nötig</t>
  </si>
  <si>
    <t>besseres Interesse</t>
  </si>
  <si>
    <t>alle Theorie, Lehrbetrieb soll nur für Praxisausbildung zuständig sein</t>
  </si>
  <si>
    <t>keine zusätzlichen</t>
  </si>
  <si>
    <t xml:space="preserve">keine zusätzlichen </t>
  </si>
  <si>
    <t>Lerndokumentation anschaffen, da eh unnütz</t>
  </si>
  <si>
    <t>Aufteilung der Prüfungsarbeit gut</t>
  </si>
  <si>
    <t>Maschinen, Tierhaltung oder Pflanzenbau</t>
  </si>
  <si>
    <t>bisherige Erfahrungen i.o.</t>
  </si>
  <si>
    <t>nur etwas für reiche (Zweiklassengesellschaft)</t>
  </si>
  <si>
    <t>Die Lernenden psychologisch stärken, da es kontinuierlich schwerer wird, im Inland mit den hiesigen Auflagen zu produzieren und dabei mit den billigen Importen, an welche keinerlei Auflagen geknüpft sind, mitzuhalten.</t>
  </si>
  <si>
    <t>Eine vierjährige Lehre ist bei den heutigen Anforderungen an den Beruf Biolandwirtin/Biolandwirt absolut zwingend, um die nötige Praxis und Routine erlangen zu können.</t>
  </si>
  <si>
    <t>Es ist anzustreben, dass der Bio-Unterricht aussschliesslich von dafür ausgebildeten Lehrpersonen erteilt wird. Diese sollen nur Biokurse erteilen. Lehrpersonen, die "sowohl als auch" unterrichten sind nicht glaubwürdig. Idealerweise sollen Bioklassen geführt werden. Eine Bio-Exklusiv-Schule (Schwand) für alle Lehrjahre soll schweizweit allen Lernenden offenstehen (staatlich finanzierte Grundausbildung)!!</t>
  </si>
  <si>
    <t>Als Inhaber EFZ fehlt klar betriebswirtschaftliches Wissen und Unternehmermanagement</t>
  </si>
  <si>
    <t xml:space="preserve">produktionstechnische Kenntnisse, selbständiges und sicheres Arbeiten, </t>
  </si>
  <si>
    <t>mehr ÜKs, mehr Mathematik in der Schule</t>
  </si>
  <si>
    <t>Die Aufnahmefähigkeit eines Zweitausbildners ist viel höher</t>
  </si>
  <si>
    <t>siehe Frage oben</t>
  </si>
  <si>
    <t>Es gibt kaum einen vielseitigeren Beruf, Also muss auch die Ausbildung vielseitig sein</t>
  </si>
  <si>
    <t>Die Lernenden müssen früh spüren was gefordert wird und brauchen regelmässige Unterstützung</t>
  </si>
  <si>
    <t>Auch ein Biolandwirt tut gut daran zu wissen was seine Berufskollegen  im konventionellen Sektor für Anforderungen haben</t>
  </si>
  <si>
    <t>Thema Boden und reg Landwirtschaft wäre mehr von Bedeutung</t>
  </si>
  <si>
    <t>Es braucht mehr Tage ÜK.</t>
  </si>
  <si>
    <t>Futterkoonservierung</t>
  </si>
  <si>
    <t>z.B smart cow, redonline, e-feldkalender</t>
  </si>
  <si>
    <t>Es steckt sehr viel Zeit vom Lernenden wie auch vom unterstützenden Lehrmeister dahinter</t>
  </si>
  <si>
    <t>Da bleibt später noch genug Zeit</t>
  </si>
  <si>
    <t>FR</t>
  </si>
  <si>
    <t>Wie in anderen Berufen auch</t>
  </si>
  <si>
    <t>Grundkenntnisse in allen wichtigen Landwirtschaftlichen arbeiten</t>
  </si>
  <si>
    <t>Zuwenig Unterrichtstunden und zuviel Schule im 3. Lehrjahr</t>
  </si>
  <si>
    <t>1 Jahr verkürzt ist angemessen</t>
  </si>
  <si>
    <t>Mehr Unterricht für Geflügel, Schweine, spez. Ackerkulturen, Weiterverarbeitung auf Betrieb</t>
  </si>
  <si>
    <t>Einblick in verschiedene Kulturen u d Tiergattungen möglich</t>
  </si>
  <si>
    <t>Lehrling ist immer gleichviel auf Betrieb, egal in welchem Lehrjahr er gerade ist</t>
  </si>
  <si>
    <t>Es braucht weniger ÜK als bisher.</t>
  </si>
  <si>
    <t>In Schule integrieren</t>
  </si>
  <si>
    <t>Beibehalten</t>
  </si>
  <si>
    <t>Wichtiger Unterricht</t>
  </si>
  <si>
    <t>Was momentan in der landwirtschaftlichen Praxis breit eingesetzt wird</t>
  </si>
  <si>
    <t>Einfluss Lehrmeister zu gross, muss z.T nicht von Lehrling erarbeitet werden</t>
  </si>
  <si>
    <t>Ins 3 Lehrjahr verschieben wenn 4 Jahre Ausbidung</t>
  </si>
  <si>
    <t>Während der Grundausbildung sind die Lernenden noch zu jung, und oft zu wenig in den elterlichen Betrieb eingebunden, um die Feinmechanik der Betriebsführung zugestehen. Es fehlt da auch noch die Erfahrung. Die heutige Form mit Berufsprüfung und Betriebsleiterkursen wird diesem Aspekt gut gerecht.</t>
  </si>
  <si>
    <t xml:space="preserve">Versteht die Grundgesetze der Natur und kennt die Konsequenzen seines Handelns.
Kann verschiedene Verfahren gegeneinander abwägen und ist immer offen für Weiterentwicklung.
Er hat deshalb sehr gute produktionstechnische Kenntnisse.
Ist sehr breit und umfassend ausgebildet, d.h., dass jeder Absolvent die ganze Palette in der Tierhaltung und im Pflanzenbau kennt.
Denkt vernetzt und entscheidet selbständig.
</t>
  </si>
  <si>
    <t>Landwirt-Gemüse-Obst- Geflügel und Wein-Winzer</t>
  </si>
  <si>
    <t>Voraussetzung ist eine Verlängerung der Grundbildung auf 4 Jahre! 
Fördern von vielseitig ausgerichteten Betrieben, vereinfachen der Berufsschule, für die bisherigen Spezialberufe. Die Spezialisierung kann dann im 3. bzw. 4. Lehrjahr geschehen.</t>
  </si>
  <si>
    <t>Spezialisierung gemäss den bisherigen Berufsfeldern, zusätzlich Biolandbau, oder warum nicht NACHHALTIGER Landbau?</t>
  </si>
  <si>
    <t>LandwirtIn verlangt sehr viele verschiedene Kompetenzen, diese zu erlangen braucht vier Jahre. Zudem ist die heutige Lösung 3. Lehrjahr mit Schule während der halben Zeit unbefriedigend. Nicht, weil auf dem Lehrbetrieb dann die Arbeitskraft fehlt, aber, weil die Lernenden in diesem 3. Lehrjahr dann nicht richtig im Betriebsorganismus integriert sind.</t>
  </si>
  <si>
    <t>Meine heutige Erfahrung ist, dass zwei Jahre für viele Zweitausbildner eindeutig zu kurz sind, viele bringen sogar weniger Vorkenntnisse mit, als die Erstausbildner.</t>
  </si>
  <si>
    <t>ich könnte mir vorstellen, dass es Projektwochen geben würde, sowie vermehrt Exkursionen in andere Gegenden der Schweiz oder ins benachbarte Ausland. (Horizonterweiterung)</t>
  </si>
  <si>
    <t>Ds macht den Reichtum unserer Ausbildung aus: Jeder Betrieb ist anders. Zudem kann ein einziger Betrieb selten alles bieten. Bsp. Milchvieh, Mutterkühe etc...</t>
  </si>
  <si>
    <t>Eine Regelmäsigkeit erleichtert den Lehrbetrieben, aber auch den Schulen die Organisation, und was ich so höre, schätzen es auch die Lernenden.</t>
  </si>
  <si>
    <t>Wie die Spezialisierung geschieht, bleibt dann anzuschauen, wenn der erste Punkt realisiert ist. Wenn wir davon ausgehen, dass nachhaltige Landwirtschaft die Grundlage für alle Landwirte ist, sollte man später nicht eine "harte " Trennung zu ÖLN entstehen lassen.
Das würde für einen Schwerpunkt sprechen.</t>
  </si>
  <si>
    <t xml:space="preserve">Ist ein absolutes MUSS! Klimawandel, Gesellschaft und Politik und ist but not least: Erhalten unserer eigenen Produktionsgrundlage!
</t>
  </si>
  <si>
    <t>Ich erlebe die Lernenden an den ÜK's motiviert und interessiert, da braucht es keinen Noten-Drohfinger. Wir wollen selbständige junge LandwirtInnen!</t>
  </si>
  <si>
    <t>Grundsätzlich: Praktische Instruktion der im Lehrbetrieb anfallenden Tätigkeiten gehören auf den Lehrbetrieb. Beobachtungsgabe fördern und Hinterfragen auch. Allgemeine Instruktionen und theoretische Grundlagen an die Berufsschule. Das wichtigste Element Lehrbetrieb ist das erleben, und die Routine, sowie ein ganzes Jahr im Ablauf.</t>
  </si>
  <si>
    <t>vgl oben</t>
  </si>
  <si>
    <t>Digitales Lernen, bis alle technischen Anwendungen, sowie die kritische Auseinandersetzung mit Sinn und Unsinn all dieser Möglichkeiten.</t>
  </si>
  <si>
    <t>vgl oben!</t>
  </si>
  <si>
    <t>Die Lerndokumentation ist ein sehr wertvoller Teil der Ausbildung: Sich bewusst machen..,
Mit einer Note erhält sie das entsprechende Gewicht und es ist eine Wertschätzung für den aufgebrachten Fleiss.</t>
  </si>
  <si>
    <t>Gibt einen grossen Zusatzaufwand, und dass gewisse Fähigkeiten bzw. Kompetenzbereiche wie z.B. Tierhaltung am Ende der Ausbildung nicht geprüft werden finde ich irritierend. Nach vier Jahren (bzw. zur Zeit nach 3 Jahren) sind die Fähigkeiten vertieft, und viele neue Erfahrungen sind dazugekommen, es ist eine ganzheitlicher Evaluation möglich.
Schriftliche Prüfungen könnten ev. z.T. vorzeitig stattfinden.</t>
  </si>
  <si>
    <t>Schriftliche Prüfungen zu gewissen Grundlagenfächern. Dann sieht man rechtzeitig, wenn gewisse Lernende ein Manko haben, und vermeidet damit, das diese dann nach vierJahren die Abschlussprüfung nicht bestehen.</t>
  </si>
  <si>
    <t>Ich gehe davon aus, dass es für die Schüler motivierend ist auf dem Lehrbetrieb ihre Kompetenzen unter Beweis zu stellen. Gewisse Kompetenzen die Alle unabhängig davon auf was für einem Betrieb (Ausrichtung) sie sich gerade befinden, haben müssen können besser zentral geprüft werden.</t>
  </si>
  <si>
    <t>Eine Erweiterung des Horizontes ist immer sehr wertvoll.</t>
  </si>
  <si>
    <t>Eindeutig schon lange Verfechter einer vierjährigen Grundbildung! Gruss Christoph Schmid</t>
  </si>
  <si>
    <t>ZH</t>
  </si>
  <si>
    <t>fehlende Erfahrung zur selbständigen Betriebsführung</t>
  </si>
  <si>
    <t>Fachkompetenz</t>
  </si>
  <si>
    <t>zu Schullastig im 3. Lehrjahr</t>
  </si>
  <si>
    <t>zu kurze Praxiszeit</t>
  </si>
  <si>
    <t>breiteres Praxiswissen</t>
  </si>
  <si>
    <t>hat sich bewährt</t>
  </si>
  <si>
    <t>nicht Zuviel in Grundbildung verpacken</t>
  </si>
  <si>
    <t>schon genügend Noten</t>
  </si>
  <si>
    <t>welche im Lehrbetrieb notwendig sind</t>
  </si>
  <si>
    <t>Eigenverantwortung fördern</t>
  </si>
  <si>
    <t>alle praxisrelevanten Fächer auf Lehrbetrieb</t>
  </si>
  <si>
    <t>Tierhaltung Pflanzenbau Mechanisierung</t>
  </si>
  <si>
    <t>vertrautes Umfeld</t>
  </si>
  <si>
    <t>Fokus nicht verlieren</t>
  </si>
  <si>
    <t>siehe Frage 12</t>
  </si>
  <si>
    <t>hant nur grundbieldung, Betriebswirtschaft noch grosses Mango</t>
  </si>
  <si>
    <t>Konpetenzen auf Planzen, Tier und Maschinen begrenzt</t>
  </si>
  <si>
    <t>Bio, Milchvieh, Fleischproduktion,Ackerbau</t>
  </si>
  <si>
    <t>Betriebswirtschaft ist vernachläsigt. Fachwissen ok</t>
  </si>
  <si>
    <t>Selbstkompetenz Betriebswirtschaft</t>
  </si>
  <si>
    <t>Gibt abwechslung und vielfalt</t>
  </si>
  <si>
    <t>erst das Handwerk dann die Theorie</t>
  </si>
  <si>
    <t>Fachrichtung erstellen mit Kompetenzkatalog</t>
  </si>
  <si>
    <t>wir sind es der Öffentlichkeit schuldig</t>
  </si>
  <si>
    <t>Man soll zeigen ob es verstanden ist</t>
  </si>
  <si>
    <t>Grundkenntnis über gängige Programme, Aps,etz</t>
  </si>
  <si>
    <t>über gängige Programme, Aps,etz</t>
  </si>
  <si>
    <t>es soll weiterhin das Fachgespräch benotet werden</t>
  </si>
  <si>
    <t>Mechanisierung, Tierhaltung und Plantzenbau praktisch</t>
  </si>
  <si>
    <t>Muss aber als zusatzjahr gelten</t>
  </si>
  <si>
    <t>Frage 11: das vorgezogene QV beibehalten (in der Musterantwort ist nichts angekreuzt)
Frage 12: Auslands-Praktikum nicht fördern: der Horizont kann nach der Ausbildung erweitert werden/durch 3 oder 4 Lehrbetriebe gibt es genug verschiedene Ansichten.
Der Bio-Ausbildungsbetrieb sollte gegenüber dem konventionellen Ausbildungsbetrieb bezüglich Anzahl Schultage gleich gestellt sein: die Bio-Lektionen müssen integriert werden und sollten nicht als zusätzliche Schultage erfolgen.
Erst im 4. Lehrjahr sollten die Bereiche Betriebswirtschaft, Unternehmertum, Buchhaltung und Versicherungen im Schulstoff behandelt werden. Grund: die Lehrlinge sind bereits etwas älter und reifer und interessieren sich eher für solche Themen.  
Für uns als Ackerbau-Betrieb ist es nachteilig, wenn Lehrlinge im 3. LJ über mehrere Monate in der Schule sind. Bereits im Februar/März beginnen die Arbeiten auf dem Feld und der Lehrling ist abwesend. So verkommt die Ausbildung in diesem Bereich zur "Theorie".</t>
  </si>
  <si>
    <t>Die Kompetenz des Unternehmertums gehört meiner Meinung nach nicht in die Grundbildung, die Mehrzahl der Lehrlinge sind damit überfordert.</t>
  </si>
  <si>
    <t>Betriebsführung gehört in die höhere Berufsbildung.</t>
  </si>
  <si>
    <t>Fachkompetenz, Selbständigkeit, Zuverlässigkeit</t>
  </si>
  <si>
    <t>Für Gemüsegärtner EFZ sind 3 Jahre ausreichend.</t>
  </si>
  <si>
    <t>Zweitausbildner können sich 3 Jahre nicht leisten.</t>
  </si>
  <si>
    <t>Ich bin gegen eine Verlängerung. Aber wenn Verlängerung, dann müssen logischerweise zusätzliche Inhalte rein.</t>
  </si>
  <si>
    <t>Ausbildung an zwei Lehrstellen erweitert den Horizont der Lernenden. Auch können einige Lehrbetriebe nur einen Teil der Ausbildung anbieten (z.B. fehlende Mechanisierung, wie in meinem Betrieb).</t>
  </si>
  <si>
    <t>Nur eine lineare Verteilung der Schulzeit ist gerecht für die Ausbildungsbetriebe.</t>
  </si>
  <si>
    <t>Die Gesellschaft fordert immer vehementer eine ökologische und nachhaltige Landwirtschaft. Die Landwirtschaft muss in dieser Thematik aus der Defensive heraustreten und eine produktive, innovative Grundhaltung erlernen.</t>
  </si>
  <si>
    <t>Benotung schafft Verbindlichkeit.</t>
  </si>
  <si>
    <t>Erweitert den Horizont, begünstigt Vernetzung.</t>
  </si>
  <si>
    <t xml:space="preserve">Eigentlich möchte ich zwei Antworten ankreuzen: Auch "ist ein qualifizierter Arbeitnehmer". Da in der Realität die meisten als selbständige LandwirtInnen einen Betrieb führen, habe ich das zweite angekreuzt. </t>
  </si>
  <si>
    <t xml:space="preserve">Produktionstechnische Kompetenzen inkl. Recherche-Kompetenzen, um neue Erkenntnisse ins eigene Berufsleben einzubauen (Pflanzenbau, Tierhaltung, Mechanisierung, Ökologische Zusammenhänge)
Kenntnisse rund um die Herstellung von Lebensmitteln
Kenntnisse der gesetzlichen Grundlagen
Langfristiges Denken, vernetztes Denken
Offenheit, Kommunikation
Kenntnisse von Marktmechanismen
</t>
  </si>
  <si>
    <t>Winzerin und Weintechnologin</t>
  </si>
  <si>
    <t>Ich kann mir vorstellen, dass Winzer und Weintechnologe oft von derselben Person praktiziert wird. Eine Zusammenlegung wäre allenfalls sinnvoll. Allerdings kein Muss.
Bei den übrigen Berufen könnte ich mir vorstellen, dass eine Grundausbildung Landwirtin angeboten wird und Gemüsegärtnerin, Obstfachfrau und Geflügelfachfrau als Weiterbildungen angeboten werden. So haben die Spezialistinnen dennoch eine breite Grundausbildung.</t>
  </si>
  <si>
    <t>jeweils Spezialisierung Biolandbau</t>
  </si>
  <si>
    <t>Die Verteilung der Schultage auf die drei Jahre. Es ist nicht einzusehen, weshalb Landwirtinnen nicht wie in anderen Berufen während dreier Jahre 1 Schultag pro Woche haben. Ansonsten zufrieden mit drei Jahren. Halte 4 Jahre für aufgebläht.</t>
  </si>
  <si>
    <t>Ich bin gegen eine Verlängerung auf 4 Jahre und daher auch gegen eine Verlängerung der EBA-Ausbildung auf 3 Jahre.</t>
  </si>
  <si>
    <t>Ich bin gegen eine 4 Jahre dauernde Lehre.</t>
  </si>
  <si>
    <t>Der Lehstellenwechsel bietet die Möglichkeit, auch in der Arbeitswelt vielfältige Erfahrungen zu sammeln. So sind auch spezielle Betriebe für die Lernenden interessant.</t>
  </si>
  <si>
    <t>Die jetzige Situation ist unbefriedigend. Im 3. Lehrjahr kosten die Lernenden am meisten, sind aber am wenigsten auf dem Betrieb. Für Lehrmeister ist das unlogisch.</t>
  </si>
  <si>
    <t>Eine Abkoppelung vom Biolandbau von der "übrigen" Landwirtschaft finde ich gefährlich. Es ist besser, wenn sich "Bios" und "Nicht-Bios" miteinander auseinandersetzen müssen. Es besteht sonst die Gefahr des Tunnel-Blicks (auf beiden Seiten!!)</t>
  </si>
  <si>
    <t>Ökologie und Nachhaltigkeit ist fächerübergreifend. Dies muss auch so unterrichtet werden, nicht in separaten Lektionen.</t>
  </si>
  <si>
    <t>ca. 6</t>
  </si>
  <si>
    <t>Arbeitssicherheit und Gesundheitsschutz zusammenlegen.
Ev. auch einen Teil der Arbeitssicherheit mit den Hebefahrzeugen zusammenlegen.
Die beiden Tage Maschinen einstellen und warten zusammenlegen.
Generell sind die ÜKs eher zu theoretisch. Der theoretische Teil gehört aber in die Berufsschule (z.B. Mechanisierung). Die ÜKs dienen der praktischen Ausbildung in Bereichen, die nicht auf jedem Betrieb vorhanden sind. Also soll ein Lernender, der auf einem Futterbaubetrieb arbeitet, im ÜK Ackerbau-Maschinen kennenlernen und umgekehrt.</t>
  </si>
  <si>
    <t>Am ÜK Tag zum Pflanzenschutz sollen auch biotaugliche Pflanzenschutz-Massnahmen gelehrt werden.</t>
  </si>
  <si>
    <t>So werden die ÜKs auch ernst genommen.</t>
  </si>
  <si>
    <t>Die gebräuchlichen digitalen Hilfsmittel (z.B. elektronischer Feldkalender, Smart-Cow, etc.)
Unnötig ist ein sogenanntes E-Learning. Oder dies sollte nur eingeführt werden, wenn die entsprechende Berufsschule über genügend Internet-Kapazität verfügt, dass nicht die halbe Unterrichtsstunde vergehet, bis sich jeder einloggen konnte (das war auf der Rütti im Jahr 2017/18 so und machte das E-Learning ziemlich lächerlich).</t>
  </si>
  <si>
    <t>Sie sollen damit umgehen können. Meist werden sie dabei ihre Lehrer überflügeln...</t>
  </si>
  <si>
    <t>Die Lerndoku muss dringend und komplett überdacht werden. Sie ist viel zu aufwendig und viel zu wenig klar. In anderen Berufen gibt es kein solches Mammut-Werk, welches die Lernenden in ihrer Freizeit erstellen müssen! Die Lerndoku sollte kleiner werden, klarer strukturiert und mit klareren Aufträgen versehen. Ein kleiner freier Teil kann bleiben, allerdings nach Wahl der Lernenden. Wenn dafür die Lerndoku benotet wird, gibt das mit Sicherheit ansprechendere Resultate als in der jetzigen Situation, wo die Lerndoku einfach nur eine mühselige Last ist.</t>
  </si>
  <si>
    <t>Ich finde es angenehm für die Lernenden, nicht alle praktischen Prüfungen gleichzeitig zu absolvieren. Für die Lehrbetriebe ist es ebenfalls angenehmer, da nicht gleich zwei Tage benötigt werden.</t>
  </si>
  <si>
    <t>Wie bisher Tierhaltung 1 und Mechanisierung</t>
  </si>
  <si>
    <t>Eine Zentralisierung finde ich nicht gut. Gerade der Lehrbetrieb bietet den Lernenden die Möglichkeit, ihre erworbenen PRAKTISCHEN Fähigkeiten optimal zu präsentieren. Es wird ja die Theorie schon zentral geprüft, das reicht an "Gleichheit".</t>
  </si>
  <si>
    <t>Ich finde es früh genug, nach der Ausbildung ins Ausland zu gehen. Ein Auslandjahr in der Grundbildung würde eine Kooridination der Lehrinhalte mit den betreffenden Ländern voraussetzten, was ich mir schwierig vorstelle.</t>
  </si>
  <si>
    <t>Ich finde es manipulativ, dass die Bio-Suisse eine vorgefertigte Antwort zum Abnicken anbietet. Das kommt mir vor, wie wenn jemand für mich den Wahlzettel ausfüllte.</t>
  </si>
  <si>
    <t>Das unternehmerische Denken und "sich getrauen Verantwortung zu übernehmen" geschieht wohl erst nach weiteren Jahren Berufs- und Lebenserfahrung. Zum Beispiel mit/nach der Ausbildung der Betriebsleiterschule.</t>
  </si>
  <si>
    <t>Anstehende Arbeiten erkennen und korrekt (dem Wetter, Boden, Kalender, richtige Maschine, richtige Sorte, usw.) ausführen.</t>
  </si>
  <si>
    <t>Alles ist gut, warum soll man 4 Jahre lernen?</t>
  </si>
  <si>
    <t>Die Ausbildung muss nicht künstlich verlängert werden!</t>
  </si>
  <si>
    <t>Unbedingt! Man kann sich viel mehr Wissen aneignen. Der Lernende sieht auch Sachen, wo er weiss, dass er es später mal NICHT so machen will. Auch das ist wichtiges Wissen, welches man im (Berufs-) Leben mitnehmen kann und auch soll.</t>
  </si>
  <si>
    <t>Zuerst die Praxis, dann kann der Lernende die Theorie von der Schule gleich mit bereits Erlebten verknüpfen.</t>
  </si>
  <si>
    <t>Wir lernten noch Landwirt OHNE Schwerpunkt Bio. Trotzdem sind wir nicht schlechtere Biobauern.</t>
  </si>
  <si>
    <t>Wenn man dem Biogedanken zugehörig ist, kann man Ökologie und Nachhaltigkeit auch ohne mehr Lektionen anwenden/leben/praktizieren.</t>
  </si>
  <si>
    <t>Somit erhält der Lernende die Motivation, um an der Lerndoku zu arbeiten.</t>
  </si>
  <si>
    <t>Somit gibt es keine Bündelung am Ende des 3. LJ</t>
  </si>
  <si>
    <t>Dito</t>
  </si>
  <si>
    <t>Das darf jeder selber organisieren</t>
  </si>
  <si>
    <t>Bin in einem Punkt nicht ganz einverstanden: Meiner Meinung nach soll der Inhaber EFZ  zukünftig einen Betrieb im landwirtschaftlichen Berufsfeld selbständig führen können.</t>
  </si>
  <si>
    <t xml:space="preserve">Ich finde es sehr wichtig, dass Themen des Biolandbaus in der allgemeinen Grundbildung LandwirtIn EFZ untergebracht werden. Denn das Thema Herbizidfreier Ackerbau und zurückhaltender Einsatz von Fungi- wie auch Insektizide geht alle an. Ebenso muss in der gesamten Landwirtschaft vermehrt auf moderate Leistungen in der Tierhaltung gesetzt wereden, um den Einsatz von importierten Futtermittel und Ackerfrüchten gesenkt werden kann.  Es kann nicht sein, dass mit Kantons- und Bundesgelder 80 bis 90 % der Landwirte zu (böse gesagt) Trinkwassserverschmutzer und Seen-Eutrophierer ausgebildet werden um auf der anderen Seite wieder mit Geldern der Allgemeinheit die von den konventionellen Landwirtschaft verursachten Probleme zu bekämpfen. </t>
  </si>
  <si>
    <t>Bio Suisse Mitgliedorganisation</t>
  </si>
  <si>
    <t>Bioterra</t>
  </si>
  <si>
    <t>Ein/eEFZ AbsolventIn soll einen Familienbetrieb führen können</t>
  </si>
  <si>
    <t>produktionstechnische  und kommunikative Fähigkeiten</t>
  </si>
  <si>
    <t>Landwirt/ Biolandbau</t>
  </si>
  <si>
    <t>keine Integration BMS, für Spezialisierung zu kuz</t>
  </si>
  <si>
    <t xml:space="preserve">betrifft Personen mit Arbeitswelterfahrung </t>
  </si>
  <si>
    <t xml:space="preserve">Technologische Entwicklung / Gesellschaftliche Veränderungen </t>
  </si>
  <si>
    <t>fördert Erfahrungskompetenzen</t>
  </si>
  <si>
    <t>Planbarkeit füt Ausbildungsbetriebe</t>
  </si>
  <si>
    <t>Biolandbau als Basis</t>
  </si>
  <si>
    <t xml:space="preserve">schlichte Notwendigkeit </t>
  </si>
  <si>
    <t>Robotik</t>
  </si>
  <si>
    <t xml:space="preserve">Algorhitmen, social media </t>
  </si>
  <si>
    <t>wie die digitale Transformation Arbeitsswelten und Geellschfaten verändert , insbesondere Robotik, Automatisation, deren Einfluss auf Lebensqualität in Arbeitswelten</t>
  </si>
  <si>
    <t xml:space="preserve">in Form eines e-portfolio, die Dokumentation und Reflexion zur persönlichen Lernentwicklung bringt die Lernenden weiter </t>
  </si>
  <si>
    <t xml:space="preserve">Horizonterweiterung </t>
  </si>
  <si>
    <t>Betriebsführung braucht Erfahrung, unterstützende Betriebsführung ist für mich ein Kompromiss</t>
  </si>
  <si>
    <t>Fachliche Praxis selbständig erledigen, vernetztes Denken muss vorhanden sein</t>
  </si>
  <si>
    <t>Landwirt, Gemüsegärtner, Geflügel</t>
  </si>
  <si>
    <t>Grundlagen sind in den Berufen gleich</t>
  </si>
  <si>
    <t>Ich bin für drei Jahre Grundbildung, Zu breite Ausbildung, Fokus auf Grundlagen- keine Betriebswirtschaft</t>
  </si>
  <si>
    <t>Zweitausbildner sind reifer und können den Stoff schneller umsetzen</t>
  </si>
  <si>
    <t>Die Landwirtschaftsbetriebe spezialisieren sich immer mehr, breites Wissen durch den Lehrstellenwechsel</t>
  </si>
  <si>
    <t>Mache sehr gute Erfahrungen in Kanton TG, Lehrlinge schätzen die lineare Verteilung</t>
  </si>
  <si>
    <t>Grundlagen müssen sitzen, Biowissen kann in Zusatzausbildungen gut angeeignet werden</t>
  </si>
  <si>
    <t>Zentrales Thema in Zukunft, wir können nicht so weiterfahren. Grosser Druck der Bevölkerung</t>
  </si>
  <si>
    <t>Weiss ich zuwenig</t>
  </si>
  <si>
    <t>ÜK haben den Zweck die Lernenden auf den gleichen Stand zu bringen, Vertiefung und Routine der Materie ist Aufgabe der Lehrbetriebe</t>
  </si>
  <si>
    <t>Arbeit erhält mehr Gewicht, eigene Beiträge sind wertvoll</t>
  </si>
  <si>
    <t xml:space="preserve">Verteilung des QV vorteilhaft, Prüfungserfahrung im 2. Jahr </t>
  </si>
  <si>
    <t>Mechanisierung, evtl. Futterbau</t>
  </si>
  <si>
    <t>Lehrbetriebe sehr unterschiedlich, Gleichbehandlung nicht immer gewährleistet,</t>
  </si>
  <si>
    <t>Praktikum hat in der dreijährigen Lehre keinen Platz</t>
  </si>
  <si>
    <t>Betriebsleitung bedingt für mich eine zusätzliche Weiterbildung</t>
  </si>
  <si>
    <t>Produktionstechnisches Wissen</t>
  </si>
  <si>
    <t>gleiches Bildungssystem in allen Kantonen</t>
  </si>
  <si>
    <t>Erfahrungsgemäss besteht das Vorwissen der Zweitausbildung vor allem im Bereich Allgemeinbildung. Fachkenntnisse müssen noch erlernt werden.</t>
  </si>
  <si>
    <t>Schulstoff fordert die Lernenden stark. Der heutige Umfang ist ausreichend.</t>
  </si>
  <si>
    <t>Mit mehr Praxiserfahrung kann der Schulstoff besser zugeordnet werden.</t>
  </si>
  <si>
    <t>Erfahrungsaustausch mit ÖLN-Lernenden ist wertvoll. Viele Grundlagen in der Berufsbildung sind gleich.</t>
  </si>
  <si>
    <t>Digitale Hilfsmittel angepasst nutzen</t>
  </si>
  <si>
    <t>Infobeschaffung, Aufzeichnungshilfen, Kommunikation</t>
  </si>
  <si>
    <t>Bedeutung der schriftlichen Lerndokumentation würde zunehmen</t>
  </si>
  <si>
    <t>Vermittelt ein gutes Bild der praktischen Fähigkeiten</t>
  </si>
  <si>
    <t>Tierhaltung, Mechanisierung</t>
  </si>
  <si>
    <t>Heutige Aufteilung zwischen Lehrbetrieb und Berufsschule hat sich bewährt und sollte weitergeführt und optimiert werden.</t>
  </si>
  <si>
    <t>Teilweise lassen sich Kenntnisse aus dem Auslandpraktikum nicht in unseren Strukturen umsetzen. Der Mehrwert für die Lernenden ist dabei gering und besteht ausschliesslich aus "Lebenserfahrung"</t>
  </si>
  <si>
    <t>GL</t>
  </si>
  <si>
    <t>Eine 4 jährige Ausbildung ist zum leiten eines landwirtschaftlichen Betriebes ausreichend, es sollte nicht sein das vorgeschrieben wird wer einen Betrieb leiten darf.</t>
  </si>
  <si>
    <t>Selbständiges führen eines landwirtschaftlichen Betriebes.</t>
  </si>
  <si>
    <t>Gem. Musterantwort</t>
  </si>
  <si>
    <t>Ungleich Verteilung der Schulzeit. Andere Berufe haben deutlich mehr Schulzeit, z. FAGE, 1+ 3 LJ.  2 Tage, 2 LJ. 1 Tag pro Woche</t>
  </si>
  <si>
    <t>Markt und Betriebswirtschaft</t>
  </si>
  <si>
    <t>Verschiedene Produktionsrichtungen kennenlernen.</t>
  </si>
  <si>
    <t>Junge Bauern wollen arbeiten, dass Interesse an Betriebswirtschaft kommt später.</t>
  </si>
  <si>
    <t>Wie bisher: Schwerpunkt Biolandbau (mindestens die halbe Lehrzeit auf einem anerkannten Biobetrieb und 240 Lektionen Biolandbau besucht, wovon mindestens 120 Lektionen in separaten Klassen)., „Naturnahe Landwirtschaft“ als gemeinsame Basis in den ersten Ausbildungsjahren. Darauf aufbauend dann 3. und/oder 4. Lehrjahr Spezialisierung auf ÖLN oder Bio.</t>
  </si>
  <si>
    <t>Prüfung im gewohnten Umfeld</t>
  </si>
  <si>
    <t>Tierhaltung, Mechanisierung, Pflanzenbauu</t>
  </si>
  <si>
    <t xml:space="preserve">Die Ausbildung Fachrichtung Biolandbau soll in wenigen eigenständigen Kompetenzzentren erfolgen. Vorbild Bioschwand. Dort wo Lehrkräfte und Lernende den Biolandbau leben, geht die Post ab, wird der Biolandbau über die aktuellen Lehrmittel hinaus weitergedacht und entwickelt. Gemischte Schulen, wo sowohl im Klassen- wie auch im Lehrerinnenzimmer nur Grabenkämpfe ausgefochten werden, bringen für die Bioausbildung nichts. </t>
  </si>
  <si>
    <t>überlegtes, sauberes, speditives Arbeiten ohne Leerläufe</t>
  </si>
  <si>
    <t>Situation ist zufriedenstellend</t>
  </si>
  <si>
    <t>keine Beruf verkürzt um mehr als 1 Jahr</t>
  </si>
  <si>
    <t>Unternehmerisches Denken</t>
  </si>
  <si>
    <t>Lerneffekt ist grösser, Wechsel nötig, wenn Lehrling in der Familie wohnen</t>
  </si>
  <si>
    <t>Lehrlinge sind reifer, Schule ist effizienter</t>
  </si>
  <si>
    <t>Anwendung von Programmen wie Word oder Excel</t>
  </si>
  <si>
    <t>Lerndokumentation abschaffen</t>
  </si>
  <si>
    <t>Ausbildung ist noch nicht fertig</t>
  </si>
  <si>
    <t>alle gleiche Bedingungen</t>
  </si>
  <si>
    <t>Ferienlager</t>
  </si>
  <si>
    <t>lassen wie bisher</t>
  </si>
  <si>
    <t>SZ</t>
  </si>
  <si>
    <t>gemäss antwort</t>
  </si>
  <si>
    <t>gem antwort Bildungsausschuss</t>
  </si>
  <si>
    <t xml:space="preserve">Sie soll für Quereinsteiger gut realisierbar sein. Quereinsteiger befruchten und bereichern den landwirtschaftlichen Kontext. </t>
  </si>
  <si>
    <t xml:space="preserve">Deutlich mehr fachspezifischer Biounterricht, Ressourcenschonung, Umweltanliegen, Nachhaltigkeit als Maxime, unterer derer die biologische Produktion stattfinden muss. </t>
  </si>
  <si>
    <t xml:space="preserve">Die gesamte Denkweise ist bei der biologischen Produktion unterschiedlich. Die Bedürfnisse der Lernenden in Sachen Ökologie, Nachhaltigkeit, geschlossene Kreisläufe, soziale und Umweltverantwortung bedürfen einer Fachausbildung, welche sich deutlich von der konventionellen Ausbildung unterscheidet. </t>
  </si>
  <si>
    <t>Soziale Angebote, Naherholung, Tourismus, Betreuung, Nachhaltigkeit, Ökologie, Biodiversitätsaspekte, Landschaftsschutz</t>
  </si>
  <si>
    <t>Einfluss der Landwirtschaft auf die Umwelt, Nachhaltigkeit</t>
  </si>
  <si>
    <t xml:space="preserve">Nicht notwendig, die umfassende Arbeit jedes/jeder Lernenden reicht als Motivator. </t>
  </si>
  <si>
    <t>Bio Ostschweiz</t>
  </si>
  <si>
    <t>Weiterbildung notwendig</t>
  </si>
  <si>
    <t>Fachwissen in der Produktion</t>
  </si>
  <si>
    <t>dies passt so mit den 3 Jahren</t>
  </si>
  <si>
    <t>Wird sonst unatraktiv</t>
  </si>
  <si>
    <t>der Wechsel ist ein Gewinn für die Auszubildenden</t>
  </si>
  <si>
    <t>eine Vermischung von bio und konv. Lernenden befruchtet sie gegenseitig.</t>
  </si>
  <si>
    <t>state of the art</t>
  </si>
  <si>
    <t>immer der aktuell auf dem Markt etablierte Bereich. ist ein laufender Prozess</t>
  </si>
  <si>
    <t>Die Grundbildung muss zum Ziel haben, qualifizierte Arbeitnehmer auszubilden. Für betriebswirtschaftliche Themen sind die Lernenden Aufgrund ihrer Lebenssituation noch nicht interessiert. Diese gehören in die Weiterbildung. Aus demselben Grund kommt für mich eine Verlängerung auf 4 Jahre nicht in Frage.</t>
  </si>
  <si>
    <t xml:space="preserve">-er ist kompetent, alle anfallenden Arbeiten auf einem Landwirtschaftsbetrieb aufzuführen. Idealerweise kann ich ihm die Verantwortung für einen Betriebeszweig (Milchviehhaltung in meinem Fall) übertragen und unterstützte ihn dabei mit gezielten Weiterbildungsangeboten. </t>
  </si>
  <si>
    <t xml:space="preserve">Die Spezialisierung entspricht der Tatsache, dass die Betriebe immer heterogener werden. Die Ausbildung in den Spezialgebieten soll innerhalb der 3-Jährigen Grundbildung unterrichtet werden. </t>
  </si>
  <si>
    <t>DAs Fächerprofil könnte angepasst werden um der zunehmenden Heterogenität der Betriebe gerecht zu werden. Zwingend sollte in der ganzen Schweiz auf ein lineares Modell mit 3 Lehrjahren und gleichmässiger Berufsschule umgestellt werden und damit der Sonderfall Landwirtschaft aufgehoben werden.</t>
  </si>
  <si>
    <t>Ich bin dezidiert gegen eine Verlängerung auf 4 Jahre</t>
  </si>
  <si>
    <t xml:space="preserve">Ich bin dezidiert gegen eine Verlängerung auf 4 Jahre. Diese macht keinen Sinn und holt Themen der Betriebsleiterschule in die Lehre. </t>
  </si>
  <si>
    <t>Ist ein Gewinn für die Lerlinge</t>
  </si>
  <si>
    <t>Ich bilde seit 18 Jahren im linearen Modell aus und bin überzeugt davon. Es gibt keinen ersichtlichen Grund, dass die Lehrlinge im dritten Jahr, wenn sie am fähigsten sind, so viel in der Schule sitzen.</t>
  </si>
  <si>
    <t xml:space="preserve">Nein, nein, nein, nein, </t>
  </si>
  <si>
    <t>Bauern spalten ist das dümmste was wir tun können. Zahlreiche Fächer können problemlos gemeinsam unterrichtet werden. Ausserdem ist die Lehre auf anerkannten Biobetrieben die wichtigste Komponente für eine kompetente Ausbildung der jungen Biobauern und Biobäuerinnen. Ich stelle fest, dass ich vermehrt Zulauf habe von Jungbauern aus konventionellen Betrieben, die auf diese Weise den Biolandbau kennenlernen wollen. Beide Lehrlinge im dritten Lehrjahr, die ich in diesem Jahr auf meinem Betrieb ausbilde, kommen von konventionellen Betrieben und werden die Ausbildung mit Schwerpunkt Biolandbau abschliessen. Cool, was??</t>
  </si>
  <si>
    <t>Hat bereits heute in enormes Gewicht.</t>
  </si>
  <si>
    <t>Heute eine gute Abdeckung der Grundkompetenzen und Sicherheit.</t>
  </si>
  <si>
    <t>ÜK unterstützen meine Ausbildung auf dem Lehrbetrieb. Die Prüfung darüber findet im ordentlichen Verfahren statt.</t>
  </si>
  <si>
    <t>Keine, aber eine bessere Vernetzung (betriebsbezogene Aufträge) würde ich sehr begrüssen.</t>
  </si>
  <si>
    <t>Keine</t>
  </si>
  <si>
    <t>Kein Bedarf. GPS etc. Bilde ich auf meinem Betreib aus.</t>
  </si>
  <si>
    <t>Erhöht das Engagement für die Lerndok</t>
  </si>
  <si>
    <t>Macht Sinn, weil die Lehrlinge auf verschiedenen Lehrbetrieben lernen. Sie wählen allenfalls die Reihenfolge der Betriebe nach den Prüfungsthemen</t>
  </si>
  <si>
    <t>Mechanisierung, Tierhaltung</t>
  </si>
  <si>
    <t>Schätze ich sehr, bilde gerne auf dem Betrieb aus, unterstützt die Kompetenz des Lehrlings auf meinem Betrieb.</t>
  </si>
  <si>
    <t>In der Regel nach wie vor nach der Lehre. Wenn während der Ausbildung, dann nur in Zusammenarbeit mit Landwirtschaftlichen Schulen im nahen Ausland (Deutschland, Österreich und Frankreich).</t>
  </si>
  <si>
    <t>Keine.</t>
  </si>
  <si>
    <t xml:space="preserve">Selbständig, </t>
  </si>
  <si>
    <t>Die Schulzeit soll im degressiven Modell verteilt werden, also mehr Schule am Anfang der Ausbildung</t>
  </si>
  <si>
    <t>Der Rest ist Erfahrung</t>
  </si>
  <si>
    <t>Fachwissen betreffen Tierhaltung, Pflanzenbau, ÖLN, selbständiges arbeiten</t>
  </si>
  <si>
    <t xml:space="preserve">Gemüsegärtner Obstfachmann </t>
  </si>
  <si>
    <t xml:space="preserve">kleine Klassen </t>
  </si>
  <si>
    <t>Betriebswirtschaft</t>
  </si>
  <si>
    <t>Erfahrung sammeln</t>
  </si>
  <si>
    <t>Präsenzzeit auf dem Lehrbetrieb</t>
  </si>
  <si>
    <t>Schwerpunkt Biolandbau ist nicht befriedigend,</t>
  </si>
  <si>
    <t>die Zusammenhänge werden zu wenig beachtet</t>
  </si>
  <si>
    <t>es braucht etwas Druck, damit auch im ÜK effizient gearbeitet wird</t>
  </si>
  <si>
    <t xml:space="preserve">allgemeine Büroarbeiten  </t>
  </si>
  <si>
    <t>Sie müssen die gebräuchlichen Portale nutzen können</t>
  </si>
  <si>
    <t>zu grosse Unterschiede ohne Benotung</t>
  </si>
  <si>
    <t>praktischer Teil abschliessen</t>
  </si>
  <si>
    <t>wie bisher</t>
  </si>
  <si>
    <t>das bisherige System hat sich bewährt</t>
  </si>
  <si>
    <t xml:space="preserve">soll freiwillig bleiben.   es fördert eine Zweiklassengesellschaft,  ermöglicht aber wichtige Erfahrungen und Vergleichsmöglichkeiten </t>
  </si>
  <si>
    <t>Ich bin gegen eine Verlängerung der Ausbildung auf vier Jahre</t>
  </si>
  <si>
    <t>entweder Fachrichtung oder Spezalisierung, nicht beides.
Bio-ausbildungsthemen in der Grundbildung für alle integrieren, nicht trennen.</t>
  </si>
  <si>
    <t xml:space="preserve">Mit einem EFZ Abschluss muss man in der Lage sein Betriebszweige selber zu führen. </t>
  </si>
  <si>
    <t xml:space="preserve">Alle landwirtschaftlichen Berufe zusammenlegen, in der 2. Hälfte Fachrichtungen bilden. </t>
  </si>
  <si>
    <t xml:space="preserve">Am Anfang der Lehre sollen die natürlichen Grundkenntnisse unseres Berufes für alle gleich vermittelt werden. Wie funktioniert der Boden, der Tierorganismuss. Welche auf was muss ich achten, dass die Produktionsabläufe ohne Symptombekämpfung funktionieren? In der Fachrichtung soll auf die Fachspeziefischen Eigenheiten eingegangen werden. </t>
  </si>
  <si>
    <t xml:space="preserve">Biolandbau, Grundbildung sollte nicht Betriebszweigspeziefisch abgegrenzt werden. </t>
  </si>
  <si>
    <t xml:space="preserve">Die Schwelle eine 2 Ausbildung zu machen sollte nicht zu gross sein. </t>
  </si>
  <si>
    <t>Möglichst breite Praxis ermöglichen</t>
  </si>
  <si>
    <t xml:space="preserve">Die Lernenden müssen die Zusammenhänge im Boden und bei den Tieren kennen und beherrschen, damit sie nicht auf Symtombekämpfung zurückgreifen müssen. </t>
  </si>
  <si>
    <t>EFZ ist eine Grundausbildun</t>
  </si>
  <si>
    <t xml:space="preserve">
Grundkenntnisse in der Landwirtschaft</t>
  </si>
  <si>
    <t>Biolandbau, Schweinehaltung, Milchviehhaltung</t>
  </si>
  <si>
    <t>Es ist zuviel Stoff in der Grundbildung, das ganze muss reduziert werden. Zum Beispiel ist die Befähigung zum Spritzen viel zu umfassend für eine Grundbildung. Diese soll auf Stufe Betriebsleiterschule freiwillig gemacht werden können</t>
  </si>
  <si>
    <t>Ich bin gegen eine vierjährige Lehre. Daher reichen 2 Jahre für die Zweitausbildung</t>
  </si>
  <si>
    <t>Der Stoff der aktuellen Ausbildung reicht für 4 Jahre. Dieser muss reduziert werden, damit 3 Jahre reichen.</t>
  </si>
  <si>
    <t>Super Sache. Andere Berufen beneiden uns ob dieser Lösung. Gibt den Lernenden die Chance verschiedene Betriebe zu sehen</t>
  </si>
  <si>
    <t>Zuerst muss die Praxis erlernt werden, damit der Schulstoff besser verstanden werden kann</t>
  </si>
  <si>
    <t>Bio ist die eigentliche Ausbildung zum Landwirt, alle sollen zuerst den natürlichen Weg lernen und dann in der Zusatzausbildung weitere Möglichkeiten wie Kunstdünger oder Spritzmittel erlernen</t>
  </si>
  <si>
    <t>Sind wichtige Themen und gehören ins Zeugnis</t>
  </si>
  <si>
    <t>Bin kein Fan der Digitalisierung, sehen zuwenig konkreten Nutzen für die Landwirtschaft.</t>
  </si>
  <si>
    <t xml:space="preserve">Weil heute jeder etwas ausdrucken kann, auch wenn es der Kollege geschrieben hat. </t>
  </si>
  <si>
    <t>Tierhaltung soll ins 3 Lehrjahr verlegt werden, weil viel Schulstoff erst im letzten Lehrjahr behandelt wird</t>
  </si>
  <si>
    <t>Mechanisierung</t>
  </si>
  <si>
    <t xml:space="preserve">Mechanisierung und Tierhaltung auf den Lehrbetrieb, Pflanzenbau zentral. Pflanzenbau ist auf den Lehrbetrieben sehr verschieden vorhanden, wenn es zentral gemacht wird, ist die Fairness grösser. Tierhaltung gehört auf den Lehrbetrieb, weil dort die Tiere sind welche mann kennt. </t>
  </si>
  <si>
    <t xml:space="preserve">selbstständig, </t>
  </si>
  <si>
    <t>BL/BS</t>
  </si>
  <si>
    <t>Betriebsleitr brauchen heute eine weitere Ausbildung im Management Bereich</t>
  </si>
  <si>
    <t xml:space="preserve">Alle anfallenden Arbeiten auf dem Betrieb selbständig ausführen, über die Pflicht-Büroarbeiten Bescheid wissen. </t>
  </si>
  <si>
    <t>Bio immer noch als Spezialisierung und nicht als eigenständige Ausbildung, gemeinsame Grundbildung für Toleranz und gegenseitiges Verständnis</t>
  </si>
  <si>
    <t>Zu viel Schulstoff in 3 Jahren! Im 3. Lehrjahr zu wenig Praxistage</t>
  </si>
  <si>
    <t>Anforderungen sehr hoch, hohe Schulpräsenz daher viel Praxis schnell verpasst</t>
  </si>
  <si>
    <t>genügend Schulstoff für 4 Jahre</t>
  </si>
  <si>
    <t>Sehr spezialisierte Betriebe, mehr sehen und erfahren soll möglich bleiben</t>
  </si>
  <si>
    <t>Praxis nicht verpassen in keinem Jahr</t>
  </si>
  <si>
    <t>Gemeinsam sind wir stark, Landwirte nicht trennen nach Bio und Nicht-Bio</t>
  </si>
  <si>
    <t>Angepasst an die modernen Anforderungen</t>
  </si>
  <si>
    <t>Motivation und Betonung der Wichtigkeit</t>
  </si>
  <si>
    <t>Pflicht-Büro Arbeiten! Werden heute nicht mehr auf dem papier ausgefüllt....</t>
  </si>
  <si>
    <t>Splittung hilft den Jugendlichen</t>
  </si>
  <si>
    <t>Aktuell nicht schlecht gelöst, Schade dass Tiere in Schlussprüfung komplett weg</t>
  </si>
  <si>
    <t>Dort wo der Lehrling seine Kompetenzen erworben hat, kann er sie auch am besten zeigen.</t>
  </si>
  <si>
    <t>Als Betreibsleiter sind heute Weiterbildungen unumgänglich.</t>
  </si>
  <si>
    <t>Fachliches Basiswissen über alle Betreibszweige.
Selbständiges Arbeiten und Arbeitsvorbereitung.
Umsetzung der Qualitätsnormen und Zertifizierungen.
Führen einer Arbeitsgruppe.
Vernetzte Denkweise, langfristiges Denken.
Natürliche Zusammenhänge.
Einfache Marktmechanismen.</t>
  </si>
  <si>
    <t>Die Allgemeinbildung sollte von allen besucht werden, auch Zweitausbildner.
Die Berufsbildung soll sich nicht in Produktionsarten (Konv-Bio) aufspalten.</t>
  </si>
  <si>
    <t>Das notwendige Fachwissen kann in 2 Jahren angeeignet werden.</t>
  </si>
  <si>
    <t>An Ausbildungstoff wird es auch bei 4 Jahren nie fehlen.</t>
  </si>
  <si>
    <t>Komplettere Ausbildung.</t>
  </si>
  <si>
    <t>Diese grundlegenden Themen sollen in allen Lektionen präsent sein.</t>
  </si>
  <si>
    <t>Verbindlichkeit und Präsenz erhöhen.</t>
  </si>
  <si>
    <t>Keine, alle Themen sind in Theorie und Praxis präsent.</t>
  </si>
  <si>
    <t>dito</t>
  </si>
  <si>
    <t>Anwendung PC, Korrespondenz, Aufzeichnungen, Kommunikation</t>
  </si>
  <si>
    <t>Anwenderkennnisse</t>
  </si>
  <si>
    <t>Ohne Benotung kein Antrieb.</t>
  </si>
  <si>
    <t>Ist für Lehrmeister nicht relevant.</t>
  </si>
  <si>
    <t>Thorie zentral, praxis Lehrbetrieb</t>
  </si>
  <si>
    <t>Gerhört zur Weiterbildung</t>
  </si>
  <si>
    <t>Verlängerung auf 4 Jahre mind 1. evtl. auch 2.Jahr Biologischer Landbau</t>
  </si>
  <si>
    <t>Führung eines einfacheren Betriebes, sowie einzelne Betriebszweige selbständig</t>
  </si>
  <si>
    <t xml:space="preserve">alle </t>
  </si>
  <si>
    <t>In Zukunft wird vielseitiges Können gefragt sein</t>
  </si>
  <si>
    <t>Biologischer Landbau</t>
  </si>
  <si>
    <t>Bessere Vertiefung in Spezialgebiete</t>
  </si>
  <si>
    <t>Ziel soll sein, dass alle Landwirte EFZ auf gleiches Niveau kommen</t>
  </si>
  <si>
    <t>Mehr Vielfalt in der Lehre</t>
  </si>
  <si>
    <t>Vertiefung</t>
  </si>
  <si>
    <t>Das ist der Boden der landwirtschaftlichen Ausbildung</t>
  </si>
  <si>
    <t>Ist sehr wichtig diesen Weg zusammen mit den Konsumenten zu gehen (nicht nur in der Werbung, sondern praktizieren)</t>
  </si>
  <si>
    <t>Sicherheit</t>
  </si>
  <si>
    <t>Besseres Mitmachen</t>
  </si>
  <si>
    <t>immer mehr</t>
  </si>
  <si>
    <t>Besseres Interesse, Gute Pflichtbewusste Schreibarbeit ist auch in der Landwirtschaft sehr wichtig</t>
  </si>
  <si>
    <t>Wenn 4 Jahre Ende 3. Lehrjahr</t>
  </si>
  <si>
    <t>Lernende können aufzeigen, wie gut sie die praktischen Arbeiten auf dem Lehrbetrieb verstanden haben. Lernwille grösser</t>
  </si>
  <si>
    <t>Ausland ist in Sachen Oekologie in der Regel kein Vorbild</t>
  </si>
  <si>
    <t>Die Lehre kann nur die Grundlagen und die 'gute Praxis' vermitteln. Die betriebsbezogenen Feinheiten müssen, wo nötig, über den Weiterbildungs- und persönlichen Entwicklungsweg erarbeitet werden, weil die anwendbaren Wissensgebiete viel zu gross sind.</t>
  </si>
  <si>
    <t>Er kann in allen Bereichen die Grundlagen und die gute Praxis einhalten.</t>
  </si>
  <si>
    <t>Bio, Demeter, chemischer Pflanzenschutz</t>
  </si>
  <si>
    <t xml:space="preserve">Betriebswirtschaftliches und buchhalterisches Denken inklusive Arbeitseffizienz sind nicht zufriedenstellend. Nicht vorhanden ist das vernetzte umweltbezogene Denken. Beispielsweise die Zusammenhänge Landschaftsbild (für die Gesellschaft) &gt;&gt; Einfluss Nützlinge/Schädlinge &gt;&gt; Arbeitswirtschaftlichkeit &gt;&gt; Mikroklima &gt;&gt; Bodenbelastung &gt;&gt; Wasserhaushalt &gt;&gt; Erosionsschutz. </t>
  </si>
  <si>
    <t>Die Vorbildung beeinhaltet in den wenigsten Fällen landwirtschaftliches Grundwissen. Und wenn drei Jahre in der Erstausbildung nicht genügen, werden zwei in der Zweitausbildung auch zuwenig sein. Den bisher von mir betreuten Zweitausbildnern hätte ein zusätzliches Jahr gut getan.</t>
  </si>
  <si>
    <t xml:space="preserve">Als Landwirte haben wir soviel mit der Natur zu tun, dass wir eigentlich die Natur- und Umweltspezialisten sein müssten und könnten. Das würde auch unsere gesellschaftliche und volkswirtschaftliche Position wesentlich verbessern. </t>
  </si>
  <si>
    <t>Die Vielfalt der Betriebsausrichtungen und das Verständnis der Unterschiede können damit viel besser erlebt werden.</t>
  </si>
  <si>
    <t xml:space="preserve">Mit diesem Modell können die kopflastigen Fächer dann unterrichtet werden, wenn die geistige Reife den Rückstand etwas aufgeholt hat. </t>
  </si>
  <si>
    <t>ÖLN und Bio müssen wissen, wie die andere Ausrichtung arbeitet. Sonst entstehen falsche Bilder und der Konsens in den Gemeinsamkeiten wird schwierig. Zudem soll ein Linienwechsel möglich und planbar sein.</t>
  </si>
  <si>
    <t>Dieser Bereich wurde in den vorgängigen Fragen beschrieben.</t>
  </si>
  <si>
    <t>Zwei</t>
  </si>
  <si>
    <t>Ergonomie, Umweltzusammenhänge</t>
  </si>
  <si>
    <t>Was nicht benotet und eingerechnet wird, wird auch nicht ernst genommen.</t>
  </si>
  <si>
    <t>Das darf parallel laufen, eben Theorie und Praxis, denn der Zusammenhang muss hergestellt werden können.</t>
  </si>
  <si>
    <t>Geforderte Aufzeichnungen und Meldungen, Sicherheit, Kontrollelemente.</t>
  </si>
  <si>
    <t>Dito, branchenüblicher Stand der Technik</t>
  </si>
  <si>
    <t>Was nicht benotet wird, wird nicht ernst genommen. Aufschreiben ist ein wichtiges Lernelement.</t>
  </si>
  <si>
    <t xml:space="preserve">Damit werden gewisse Grundfertigkeiten verlangt und können in den folgenden Lehrjahren vorausgesetzt werden. </t>
  </si>
  <si>
    <t>Umgang mit Tieren und Maschinen.</t>
  </si>
  <si>
    <t>Prüfungen an einen zentralen Ort gewährleisten fairere Prüfungen.</t>
  </si>
  <si>
    <t>Die Lehre ist eine Grundbildung und so schon schwierig in der Zielerreichung. Auslandpraktika sind in den Lerninhalten nicht definierbar und gehören deshalb in die Zeit nach der Lehre.</t>
  </si>
  <si>
    <t>Wichtig erscheint mir eine eigenständige Bioschule wie z.B. Bioschwand an Stelle von Biokursen an den allgemeinen Landwirtschaftlichen Schulen( nach meiner Erfahrung= häuffig Alibiübungen)</t>
  </si>
  <si>
    <t>Die Feinheiten sind meistens noch nicht vorhanden.</t>
  </si>
  <si>
    <t>ich verstehe die Frage nicht richtig.</t>
  </si>
  <si>
    <t>Um die Zusammenhänge zu verstehen.</t>
  </si>
  <si>
    <t>Mechanisierung div. Reperaturarbeiten</t>
  </si>
  <si>
    <t>Um den Horizont zu erweitern.</t>
  </si>
  <si>
    <t>Zusammenhänge erkennen.</t>
  </si>
  <si>
    <t>Wie bisher: Schwerpunkt Biolandbau (mindestens die halbe Lehrzeit auf einem anerkannten Biobetrieb und 240 Lektionen Biolandbau besucht, wovon mindestens 120 Lektionen in separaten Klassen)., Es soll eine Fachrichtung biologische Landwirtschaft geben.</t>
  </si>
  <si>
    <t>Sie Passen eher auf.</t>
  </si>
  <si>
    <t>keine Ahnung</t>
  </si>
  <si>
    <t>Bei uns ist es eine Teilnote.</t>
  </si>
  <si>
    <t>Dann wissen die Lernenden wo sie stehen.</t>
  </si>
  <si>
    <t>Der Lehrling fühlt sich sicherer.</t>
  </si>
  <si>
    <t>Bei den guten Lehrling macht es sinn.</t>
  </si>
  <si>
    <t>versteht Produktionstechnik
kann unterschiedliche Betriebsstrategien einordnen</t>
  </si>
  <si>
    <t>Landwirt Spezialisierung Biolandbau</t>
  </si>
  <si>
    <t>dreijährige Lehre beibehalten Im dritten Jahr wie bis jetzt Wiinterschule</t>
  </si>
  <si>
    <t>Zeit</t>
  </si>
  <si>
    <t>Unternehmertum</t>
  </si>
  <si>
    <t>Vielseitigkeit</t>
  </si>
  <si>
    <t>Funktioniert gut</t>
  </si>
  <si>
    <t>Grundbildung miteinander, dann Spezialisierung</t>
  </si>
  <si>
    <t>Leicht erhöht, da wichtig</t>
  </si>
  <si>
    <t>Gibt dem Ganzen mehr Gewicht</t>
  </si>
  <si>
    <t>Gibt der Doku mehr Gewicht</t>
  </si>
  <si>
    <t>Praktischer Teil lässt sich gut prüfen</t>
  </si>
  <si>
    <t>Praktische Themen von Tierhaltung, Pflanzenbau und Mechanisierung</t>
  </si>
  <si>
    <t>Prüfungen werden effizienter und vergleichbarer bei zentralem Ort</t>
  </si>
  <si>
    <t>Antwort 1 und zwei.</t>
  </si>
  <si>
    <t>Die Bereiche sind sehr umfassend und können so nicht direkt zugeordnet werden. Am ehesten würde ich 1 und 4 zuteilen.</t>
  </si>
  <si>
    <t>Ja, Nein</t>
  </si>
  <si>
    <t>Die Niveauunterschiede und Ansprüche der Lernenden im Beruf Landwirt EFZ sind sehr verschieden. Deshalb ist in meinen Augen die die dreijährige und die vierjährige Ausbildung nötig.</t>
  </si>
  <si>
    <t>Die dreijährige Ausbildung soll auf zwei Jahre verkürzbar sein. Die vierjährige auf drei Jahre.</t>
  </si>
  <si>
    <t>Der Schulunterricht soll in der vierjährigen Lehre auf 1900 Lektionen erhöht werden.</t>
  </si>
  <si>
    <t>In den ersten drei Ausbildungsjahren ( 3 und 4- jährige Lehre ) soll die Anzahl Lektionen pro Schuljahr identisch sein. Eine mögliche Verteilung wäre ein Schultag pro Woche plus 7 Blockwoche im Winter. Die Kantone sollen selber wählen können, welche Verteilung innerhalb des Schuljahres ( auch im 4 Lehrjahr ) am besten passt.</t>
  </si>
  <si>
    <t>Es ist nicht nötig, die Anzahl Lektionen in diesem Bereich zu erhöhen. Das Thema wird handlungsorientiert unterrichtet und fliesst überall ein.</t>
  </si>
  <si>
    <t>Mechanisierung im 4. Semester, Pflanzenbau und Tierhaltung im letzten Semester der Lehre (6 resp. 8)</t>
  </si>
  <si>
    <t>Praktikum gehören nicht in die Grundbildung, nach der Grundbildung sehr wünschenswert.</t>
  </si>
  <si>
    <t>Das EFZ bietet nicht das nötige Wissen um eine Betriebsleitung zu übernehmen</t>
  </si>
  <si>
    <t>Selbstständig aufgetragene Arbeiten auzuführen</t>
  </si>
  <si>
    <t>Nun ja, ein grosser Teil der DZ sind Leistungsgebunden für Oko etc.. der Schulstoff macht nur 3% aus !?!?!</t>
  </si>
  <si>
    <t>Schaut über den Tellerrand</t>
  </si>
  <si>
    <t>ZG</t>
  </si>
  <si>
    <t>90% der Lernenden werden einen eigenen Betrieb übernehmen.
In anderen Berufen ist dies meist nicht der Fall.</t>
  </si>
  <si>
    <t>Wie Musterantwort Bio Suisse</t>
  </si>
  <si>
    <t>Vertiefte Betriebswirtschaft.</t>
  </si>
  <si>
    <t>Mechanisierung und Tierhaltung Praktisch</t>
  </si>
  <si>
    <t>Dem Boden, dem Aufbau, dem Bodenleben und seinen Vorgängen sollte in der Ausbildung mehr Beachtung geschenkt werden. Wir wissen viel zu wenig was auf unseren Wiesen und Äcker und unter unseren Füssen geschieht.</t>
  </si>
  <si>
    <t>Biofarm</t>
  </si>
  <si>
    <t>Die Qualifikation als Betriebsleiter und Unternehmer gehört zu einem schönen Teil in die höhere Berufsbildung. Gleichwohl muss die EFZ-Ausbildung über die reine Fach-Ausbildung hinausgehen.</t>
  </si>
  <si>
    <t xml:space="preserve">Umfassende theoretische und praktische Fachkompetenz in Pflanzenbau und Tierhaltung.
Eigenständiges und vernetztes, nachhaltiges Denken, Zusammenhänge von Produktionsgrundlagen, Ökologie, Markt, Lebensmittelqualität erkennen und beurteilen.
Bewusstsein und Kreativität, wie produktionstechnische Probleme mit Hilfe von Natur und Technik angegangen werden können.
Achtung vor den Zusammenhängen von Bodenleben, Ökologie, Artenvielfalt, Pflanzen- und Tiergesundheit, Tierwohl etc.
Betriebswirtschaftliche Grundkenntnisse
</t>
  </si>
  <si>
    <t>Spezialisierung in Schweinehaltung, Milchviehaltung, Ackerbau sinnvoll, weil nicht alle Betriebszweige in voller Tiefe sinnvoll für alle angegangen werden können. Gleichwohl sind wesentliche Allrounder-Qualitäten wichtig, um den unternehmerischen Horizont und Synergiepotential verschiedener Betriebszweige zu erhalten.
Fachrichtung / Spezialisierung für den Biolandbau einerseits begrüssenswert. Anderseits ist eine landwirtschaftliche Ausbildung ohne die nötigen ökologischen Zusammenhänge und Problemlösungen nicht mehr zeitgemäss. Bio-Kompetenz muss Grundlage für Alle werden.</t>
  </si>
  <si>
    <t>Schule dürfte ausgeglichener über die Lehrjahre verteilt werden. Ökologische Zusammenhänge kommen zu kurz, Pestizideinsatz wird zu wenig hinterfragt.</t>
  </si>
  <si>
    <t>4-jährige Lehre wird nicht begrüsst. Eine vorgängige andere Berufsbildung erweitert den Horizont so weit, dass eine Verlängerung der landw. Ausbildung nicht angezeigt ist</t>
  </si>
  <si>
    <t>Kompetenzen der bisherigen Weiterbildung müssten in die Grundbildung einfliessen: Betriebswirtschaft, Landwirt als Unternehmer, Markt und Marketing, Berufsmaturität ermöglichen.</t>
  </si>
  <si>
    <t>Die Landwirtschaft ist so vielfältig, dass NUR mit Lehrstellenwechsel ein genügend breiter Horizont möglich wird.</t>
  </si>
  <si>
    <t>Konzentration im 3. Lehrjahr zu gross - im 1. und 2. Lehrjahr wäre noch Luft nach oben.</t>
  </si>
  <si>
    <t>Ein Miteinander in der Ausbildung erweitert für beide Seiten den Horizont.
Separate Klassenführung ist für die Schulen  z.T. kaum praktikabel, insbesondere wenn noch andere Spezialisierungen dazukommen sollten.
Naturnahe Landwirtschaft muss zwingend Grundlage werden. Dann schwindet der Zusatznutzen der Bio-Ausbildung aber.</t>
  </si>
  <si>
    <t>Bewusstsein und Achtung der Natur kommt bisher zu kurz. Produktionstechnische Probleme werden in Forschung, Bildung und Beratung zu wenig umfassend angegangen.. Die dringend nötige Reduktion der Hilfsmittel braucht zwingend vertieftes Verständnis für vorausschauendes Handeln.</t>
  </si>
  <si>
    <t>Effizienz für die Lernenden würde erhöht.</t>
  </si>
  <si>
    <t>Umgang und Nutzen digitaler Hilfsmittel kennenlernen. U. Umständen aufgrund der Geschwindigkeit der Entwicklung eine Herausforderung betreffend Lehrplan.</t>
  </si>
  <si>
    <t>Motivation und Qualität würde wesentlich gesteigert.</t>
  </si>
  <si>
    <t>Entlastung des Terminplans für Schule und Kandidat.</t>
  </si>
  <si>
    <t>Muss spezifisch gemäss Situation von Schule und Lehrbetrieb beurteilt werden, wo es Sinn macht.</t>
  </si>
  <si>
    <t>Praktisch zwingend auf dem Lehrbetrieb. Anderes ist meist effizienter zentral machbar.</t>
  </si>
  <si>
    <t>Horizonterweiterung. Dieses hat aber nicht in einer dreijährigen Grundbildung Platz.</t>
  </si>
  <si>
    <t>er hat ein breites Fachwissen in den produktionstechnischen Bereichen</t>
  </si>
  <si>
    <t>Sattelfest in den produktionstechnischen Bereichen</t>
  </si>
  <si>
    <t>Ein breites Wissen gehört zur Grundausbildung</t>
  </si>
  <si>
    <t>Ohne Vorkenntnisse in der Landwirtschaft zu kurz</t>
  </si>
  <si>
    <t>Die verschiedenen Produktionsrichtungen sind so verschieden, dass sie viel Ausbildungszeit beanspruchen</t>
  </si>
  <si>
    <t>Nachhaltigkeit und Ökologie ist zwingend für eine erfolgreiche Zukunft in der Landwirtschaft</t>
  </si>
  <si>
    <t>Vielfältigkeit in der Landwirtschaft ausnutzen</t>
  </si>
  <si>
    <t>Gute Theoriekenntnisse fördert die Arbeitsleistung im den praktischen Bereichen</t>
  </si>
  <si>
    <t>Spezialisierung erst am Schluss der Ausbildung.</t>
  </si>
  <si>
    <t>Wichtiger Bestandteil in der Landwirtschaft , sowie auch ein gutes Image gegenüber der Landwirtschaft</t>
  </si>
  <si>
    <t>Das Interesse der Lernenden dabei aktiv mitzumachen, wird dadurch geweckt.</t>
  </si>
  <si>
    <t>Wichtigkeit in Zukunft der Landwirtschaft</t>
  </si>
  <si>
    <t>einfache digitalisierte Geräte bedienen können</t>
  </si>
  <si>
    <t>Grössere Aufmerksamkeit für ein gutes Lerninstrument</t>
  </si>
  <si>
    <t>Die Lernenden vertiefen das bisher Gelernte besser</t>
  </si>
  <si>
    <t>gleich, wie bisher</t>
  </si>
  <si>
    <t>Die Lernenden sind mit den Geräten, den Tieren, sowie der Umgebung auf dem Lehrbetrieb besser vertraut</t>
  </si>
  <si>
    <t>Schweizer Werte vermitteln</t>
  </si>
  <si>
    <t>Bio Zug</t>
  </si>
  <si>
    <t xml:space="preserve">Bei allen anderen Berufen ist Grundausbildung keine Voraussetzung einen selbstständigen Betrieb führen zu können. Diese Anforderungen gehören in die Weiterbildung. </t>
  </si>
  <si>
    <t>Mit den vorgeschlagenen Schlüsselkompetenzen bin ich grundsätzlich einverstanden.</t>
  </si>
  <si>
    <t>Gleich wie der Vorschlag</t>
  </si>
  <si>
    <t>In der Landwirtschaft haben wir bei den Lernenden wie auch beim zu erlernenden ein sehr breites Spektrum. mit dem neuen Vorschlag gehen wir in richtung Modulform, mit einer Fachrichtung.</t>
  </si>
  <si>
    <t>Gleich wie Vorschlag</t>
  </si>
  <si>
    <t>Eine dreijährige Lehre ist in den meisten Fällen genügend wenn der Lernende bereits Vorkenntnisse mitbringt. Berufsmatura kann nicht integriert werden.</t>
  </si>
  <si>
    <t>Der Schulstoff ist im Vergleich zu technischen Berufen, ausser Allgemeinbildung, sehr fremd und nicht in 2 Jahren zu lernen.</t>
  </si>
  <si>
    <t>Wie oben erwähnt gehört die Fachrichtung Biolandbau in den Grundstoff aller Lernenden.</t>
  </si>
  <si>
    <t>Diesen beiden Themen muss unbedingt mehr Beachtung geschenkt werden.</t>
  </si>
  <si>
    <t>Die Überbetrieblichen Kurse sollen auch ernst genommen werden.</t>
  </si>
  <si>
    <t>Eine Lerndokumentation muss vorhanden sein, aber keine Benotung.</t>
  </si>
  <si>
    <t>Die Landwirtschaftlichen Betriebe sind zum Teil sehr unterschiedlich, in der Spezialisierung wie auch geografisch. Auch dürfen wir die Nebenerwerbsbetriebe oder Zuerwerbsbetriebe nicht mit einer 4 jährigen Ausbildung abschrecken. Vielleicht ist ein modulares System ein mögliches Modell dieses breite Spektrum abzudecken. Vielen Dank für eure Arbeit. Viele Grüsse Peter Waltenspül bioZug.</t>
  </si>
  <si>
    <t>NW/OW</t>
  </si>
  <si>
    <t>Eine vierjährige Lehre darf erst eingeführt werden, wenn jegliche Möglichkeiten von "Schnellbleichen" (Direktzahlungskurs....) politisch abgeschafft sind. In unseren Bergkantonen mit vielen Nebenerwerbslandwirten würden sonst noch weniger die Grundbildung Landwirt absolvieren.</t>
  </si>
  <si>
    <t>davon braucht es in Zukunft mehr !</t>
  </si>
  <si>
    <t>muss keine stratgischen Entscheide fällen können, aber den Betriebsleiter stellvertreten</t>
  </si>
  <si>
    <t>Berglandwirt / Bergbauer</t>
  </si>
  <si>
    <t xml:space="preserve">zuviel Schul- und Ausbildungstage  </t>
  </si>
  <si>
    <t xml:space="preserve">gibt es in anderen Berufen oft gar  nicht / Ausbildung stellt sich selbst in Frage wenn mehr als ein Jahr erlassen wird.
Eine attraktive Ausbildung soll motivieren  - frei wählbare Module / Semester im  3. und 4. Lj. </t>
  </si>
  <si>
    <t>mehr Flexibilität bieten, das alle motiviert, den Abschluss zu machen Beispiel:
Bergbauer mit Alpkäsemodul / Agrotourismus / Bergführer.... DZ Kurse weg!
oder gar ein Modul Haushaltmanagment könnte für den/die eine passend sein, würde in alle Spezialisierungen passen?!</t>
  </si>
  <si>
    <t xml:space="preserve">unbedingt , Austausch ist wichtig , damit es interessant bleibt, auch regional </t>
  </si>
  <si>
    <t>wichtig, damit die Flexibilität für alle möglich ist</t>
  </si>
  <si>
    <t xml:space="preserve"> ein Schultag je Woche im 1. und 2. Lj muss genügen, 3. und 4. Lj der Spezialisierung entsprechend evt.auch  in Blöcken </t>
  </si>
  <si>
    <t>Bio soll kein Übergewicht bekommen (schreckt ab)  aber wie andere Spezialisierungen, den Interessen entsprechene Schwerpunkte (z.B. in Modulen des 3. und 4. Lj.) entsprechend gewichtet werden.</t>
  </si>
  <si>
    <t>je nach Aktualität in der Grundausbildung  in jedem Fach  eingebunden</t>
  </si>
  <si>
    <t>Niemand ist fähig, in so kurzer Zeit eine relevante Note zu erteilen! 
Die Motivation, dass die ÜK - Inhalte LAP - Prüfungsstoff 1 : 1 ist, muss klar kommuniziert werden und auch motivierend genug sein!</t>
  </si>
  <si>
    <t>Selbstvertändlichkeit mit dem PC / Laptop zu arbeiten (Lerndoku,TVD...)</t>
  </si>
  <si>
    <t>Alle Komp. die der Berufsalltag heute  bzw. morgen von einem Landwirt EFZ fordert</t>
  </si>
  <si>
    <t>muss entsprechend gewichtet werden und den Lernenden als wichtiges "Instrument" bis zur Abschlussprüfung begleiten.</t>
  </si>
  <si>
    <t xml:space="preserve">Teilziele sind wichtig, sehr wichtig! </t>
  </si>
  <si>
    <t>prakt. Grundfähigkeiten unter Beweis stellen prakt. Lehrbetrieb / ABU etc. Schule</t>
  </si>
  <si>
    <t>Lehrbetrieb miteinbeziehen ist wichtig - auch der Betrieb soll sich ab und zu beweisen können/ müssen. Man schaut den eigenen Betrieb so auch selber wieder einmal mit "aussenstehenden Augen an" -  das muss so sein!</t>
  </si>
  <si>
    <t xml:space="preserve">z.B. im 3. 4 . Lj wenn es zur Spezialisierung passt / möglich ist.
</t>
  </si>
  <si>
    <t>Bärner Bio Bure (BBB)</t>
  </si>
  <si>
    <t>Bio Uri</t>
  </si>
  <si>
    <t>Entsprechend den Ausbildungskompetenzen der Ziele für die Bio-Bildung 2030
• Allrounder mit breitem Wissen und praktischen Fertigkeiten
• Die Fähigkeiten beobachten, erkennen und verändern sind zentral
• Ganzheitliche Sichtweise und langfristiges Denken
• Qualität produzieren und Wert von Nahrungsmitteln kennen
• Mit Boden, Pflanzen, Tieren, Menschen und Umwelt nachhaltig Lebensmittel produzieren
• Die Gesundheit von Boden, Pflanzen, Tieren und Menschen fördern
• Ökologische Zusammenhänge verstehen und anwenden können
• Das Potential des Standorts wird bei Produktionsintensität berücksichtigt
• Vorkenntnisse Unternehmertum, Marktmechanismen schon in Grundbildung</t>
  </si>
  <si>
    <t xml:space="preserve">2. Anzahl der Berufe ?
•	Es braucht eine breit abgedeckte Grundbildung. Aber nicht ins Detail. 
•	Eine 3 Jährige Lehre 
•	Die spezifischen Betriebszweige  sollen in Modulen abgeschlossen werden können.
•	 Die Lehrlinge sollen die ersten zwei Jahre, 2 Tage Schule pro Woche erhalten (Vor allem im Winter) 
•	Im dritten Winter sollen sie die Gelegenheit haben ihr Wissen anzuwenden und mit dem Lehrmeister zu diskutieren um weiter zu kommen. Ein Tag Schule pro Woche sollte im dritten Lehrjahr reichen. 
Begründung:  
Es bringt nichts wenn der Sohn oder die Tochter eines Weinguts, Geflügelhof, Schweinehof oder Mutterkuhhaltungshof……….  drei Jahre lang Milchvieh-Hochleistungszucht, Fütterung, Melken und die ganzen Probleme die diesen Betriebszeig mit sich bringt zu studieren.  Alle die, die Melken wollen,  sollten das Modul Milchviehhaltung besuchen und abschliessen. Alle andern sollen in Ihrem Betriebszweigen Profis werden können. Mit anderen Worten ein Landwirt/in der zum Beispiel über 100 Legehennen hält, muss das Modul Geflügelfachmann oder Geflügelfachfrau abgeschlossen haben. Denn in dieser Hinsicht gibt es Handlungsbedarf. Ein Modul soll auch im Selbststudium mit einer Prüfung  abgeschlossen werden können. 
An unseren Schulen wird zur Zeit nur Milchwirtschaft vermittelt. Die Vielfalt an professioneller Ausbildung bleibt völlig auf der Strecke. Wir haben ja gesehen wohin eine Monolandwirtschaftsausbildung hinführt. 
Wenn die entscheidenden Gremien der Berufsbildung das Gefühl haben, dass sie den Stoff in drei Jahren nicht vermitteln können, dann machen sie eine 4 Jährige Lehre für die Milchbauern, aber nicht für alle anderen. 
</t>
  </si>
  <si>
    <t xml:space="preserve">Biolandbau soll in jedem Modul vermittelt werden und immer auch die Vermarktung. Wir wollen keine Bäuerinnen und Bauern züchten die produzieren wie in der alten DDR. </t>
  </si>
  <si>
    <t xml:space="preserve">Drei Jahre Ausbildung soll reichen. </t>
  </si>
  <si>
    <t xml:space="preserve">Was soll ein Winzerjunge mit Schafhaltung mit einer 4 Jährigen Hochleistungsmilchviehausbildung anfangen. Wir wollen Profis in allen Betriebszweigen, nicht nur in der Milchviehhaltung.  Es sollen Module angeboten werden. Wir müssen uns endlich von den festgefahrenen Strukturen lösen. 
Es soll nicht sein, dass jeder Lehrer, jedes Fach unterrichten kann. Die Schulen sollen sich entwickeln, und dem Markt anpassen. Das heisst ein Hochleistungszüchter kann nicht überzeugend Biolandbau vermitteln. Das wird heute so praktiziert, und soll der Vergangenheit angehören. 
</t>
  </si>
  <si>
    <t xml:space="preserve">Der Lehrstellenwechsel ist wichtig und in manchen Fällen auch zwingend. 
Die Lektionen sollen am Anfang stärker sein als zum Schluss. Zum Schluss soll das gelernte Wissen mit der Praxis verbunden und umgesetzt werden können. 
</t>
  </si>
  <si>
    <t xml:space="preserve">Die Vielvalt in der Landwirtschaft soll in Modulen angeboten werden. Dabei soll immer Bio als Grundstoff für die Ausbildung sein. Milchwirtschaft ist nicht ein Fach das zwingend besucht werden muss. </t>
  </si>
  <si>
    <t xml:space="preserve">Soll gleich bleiben 
Soll unbedingt benotet, und somit mit einem Test abgeschlossen werden.
Die ÜK Kurse sind sehr gut und lehrreich. Praxisnahe Ausbildung ist sehr gut. Wird sehr gut abgespeichert. 
</t>
  </si>
  <si>
    <t xml:space="preserve">kein konkreter Änderungsvorschlag </t>
  </si>
  <si>
    <t>Die Digitalisierung ist zwingend voranzutreiben.</t>
  </si>
  <si>
    <t>Bei einer Benotung wird eine Lerndoku. auch ernst genommen.</t>
  </si>
  <si>
    <t>Auch verschiedene Berufsmodule sollen abgeschlossen werden können.</t>
  </si>
  <si>
    <t>Sobalt ein Modul vermittelt ist soll es abgeschlossen werden können.</t>
  </si>
  <si>
    <t>Das erweitert den Horizont</t>
  </si>
  <si>
    <t xml:space="preserve">•	Es braucht eine breit abgedeckte Grundbildung. Aber nicht ins Detail. 
•	Eine 3 Jährige Lehre 
•	Die spezifischen Betriebszweige  sollen in Modulen abgeschlossen werden können.
•	 Die Lehrlinge sollen die ersten zwei Jahre, 2 Tage Schule pro Woche erhalten (Vor allem im Winter) 
•	Im dritten Winter sollen sie die Gelegenheit haben ihr Wissen anzuwenden und mit dem Lehrmeister zu diskutieren um weiter zu kommen. Ein Tag Schule pro Woche sollte im dritten Lehrjahr reichen. 
Begründung:  
Es bringt nichts wenn der Sohn oder die Tochter eines Weinguts, Geflügelhof, Schweinehof oder Mutterkuhhaltungshof……….  drei Jahre lang Milchvieh-Hochleistungszucht, Fütterung, Melken und die ganzen Probleme die diesen Betriebszeig mit sich bringt zu studieren.  Alle die, die Melken wollen,  sollten das Modul Milchviehhaltung besuchen und abschliessen. Alle andern sollen in Ihrem Betriebszweigen Profis werden können. Mit anderen Worten ein Landwirt/in der zum Beispiel über 100 Legehennen hält, muss das Modul Geflügelfachmann oder Geflügelfachfrau abgeschlossen haben. Denn in dieser Hinsicht gibt es Handlungsbedarf. Ein Modul soll auch im Selbststudium mit einer Prüfung  abgeschlossen werden können. 
An unseren Schulen wird zur Zeit nur Milchwirtschaft vermittelt. Die Vielfalt an professioneller Ausbildung bleibt völlig auf der Strecke. Wir haben ja gesehen wohin eine Monolandwirtschaftsausbildung hinführt. 
Wenn die entscheidenden Gremien der Berufsbildung das Gefühl haben, dass sie den Stoff in drei Jahren nicht vermitteln können, dann machen sie eine 4 Jährige Lehre für die Milchbauern, aber nicht für alle anderen. 
Biolandbau soll in jedem Modul vermittelt werden und immer auch die Vermarktung. Wir wollen keine Bäuerinnen und Bauern züchten die produzieren wie in der alten DDR. 
Drei Jahre Ausbildung soll reichen. 
Die Nachholbildung soll auch weiterhin in 2 Jahren möglich sein. 
Was soll ein Winzerjunge mit Schafhaltung mit einer 4 Jährigen Hochleistungsmilchviehausbildung anfangen. Wir wollen Profis in allen Betriebszweigen, nicht nur in der Milchviehhaltung.  Es sollen Module angeboten werden. Wir müssen uns endlich von den festgefahrenen Strukturen lösen. 
Es soll nicht sein, dass jeder Lehrer, jedes Fach unterrichten kann. Die Schulen sollen sich entwickeln, und dem Markt anpassen. Das heisst ein Hochleistungszüchter kann nicht überzeugend Biolandbau vermitteln. Das wird heute so praktiziert, und soll der Vergangenheit angehören. 
Die Ausbildung zum Landwirt und Landwirtin muss offener sein. Eine solide Grundausbildung, und dann eine Aufteilung in Module. Jeder holt sich seine Module zum Spezialisten.  
Spezialist: Ackerbau, Weinbauer, Imker,  Fischzucht, Milchvieh, Mutterkuh, Ziegen, Schafe, Schweine, Älpler, Milchverarbeiter, Hühner, Gänse, Obst, Gemüse,Truthahn, Kamele usw…..
In der Landwirtschaftlichen Grundausbildung müssen neue Wege gegangen werden. Sie muss breiter werden, vielfältiger, aber in jedem Fall immer auch biologisch. Und immer mit Vermarktung. Das Denken vom produzieren aufs Geratewohl hin, soll durch unternehmerisches Denken ersetzt werden. 
</t>
  </si>
  <si>
    <t>Grundsätzlich mit der vorgegebenen Antwort einverstanden, jedoch degressives Modell (am Schluss mehr Lekt.) sowie die Lerndok. nicht benoten!</t>
  </si>
  <si>
    <t>Maîtres/Maîtresses d'apprentissage en agriculture biologique</t>
  </si>
  <si>
    <t>NE</t>
  </si>
  <si>
    <t>OUI - Je suis d'accord avec le modèle de réponse de Bio Suisse.</t>
  </si>
  <si>
    <t>JU</t>
  </si>
  <si>
    <t>NON - Je veux continuer cette enquête et donner ma propre réponse.</t>
  </si>
  <si>
    <t>Peut diriger une exploitation du champ professionnel agricole, mais avec un certain soutien</t>
  </si>
  <si>
    <t>Ce n'est pas en sortant de l'apprentissage que l'on peut diriger une entreprise viticole, il faut encore faire des expériences personelles</t>
  </si>
  <si>
    <t>observation - analyse et communication</t>
  </si>
  <si>
    <t>Doit être acquise dans la formation supérieure</t>
  </si>
  <si>
    <t>Doit être acquise dans la formation initiale</t>
  </si>
  <si>
    <t>Les métiers suivants devraient fusionner:</t>
  </si>
  <si>
    <t>viticulture et caviste en 4 ans</t>
  </si>
  <si>
    <t>Viticulture et caviste est un tout pour survivre dans la profession</t>
  </si>
  <si>
    <t>Oui</t>
  </si>
  <si>
    <t>par exemple en bio et biodynamie de conservation</t>
  </si>
  <si>
    <t>viticulture et caviste doit passer à 4 ans une fois fusionné</t>
  </si>
  <si>
    <t>Elle doit rester possible en 2 ans.</t>
  </si>
  <si>
    <t>Il faut mieux orienter les apprentis dans le domaine du bio</t>
  </si>
  <si>
    <t>que chacun puisse faire l'expérience de plusoieurs points de vues et façon de faire différente</t>
  </si>
  <si>
    <t>Les leçons doivent être réparties de manière uniforme et linéaire sur toute la durée d’apprentissage.</t>
  </si>
  <si>
    <t>Comme à Châteauneuf, il faut faire des blocs de 1 à 2 semaines en internat</t>
  </si>
  <si>
    <t>«Une agriculture proche de la nature» comme base commune dans les premières années de formation. Ensuite spécialisation en PER ou Bio en 3e et/ou 4e année.</t>
  </si>
  <si>
    <t>Il faut se distancer de plus en plus de la mécanisation à outrance et montrer des voies alternatives</t>
  </si>
  <si>
    <t>Le nombre de cours interentreprises doit rester le même qu’auparavant.</t>
  </si>
  <si>
    <t>les éloges de la mécanisation</t>
  </si>
  <si>
    <t>solutions pragmatiques naturelles de la lutte contre certaines maladies</t>
  </si>
  <si>
    <t>Non</t>
  </si>
  <si>
    <t>il faut arrêter avec cette scolarisation des adultes</t>
  </si>
  <si>
    <t>En viti il faut que le maître d'apprentissage donne durant les travaux manuels des bases sur son métier de viti bio</t>
  </si>
  <si>
    <t>La viticulture ne doit pas être digitalisée</t>
  </si>
  <si>
    <t>La digitalisation est majeure pour le marketing de ses produits</t>
  </si>
  <si>
    <t>Nous ne sommes pas des enfants scolaires</t>
  </si>
  <si>
    <t>les bases de la production</t>
  </si>
  <si>
    <t>Endroit centralisé</t>
  </si>
  <si>
    <t>Il y a suffisamment de diversité en Suisse en viticulture et cavisme</t>
  </si>
  <si>
    <t>non</t>
  </si>
  <si>
    <t>VD</t>
  </si>
  <si>
    <t>Compétences technique et connaissance filières agricoles</t>
  </si>
  <si>
    <t>Agriculteur, maraicher, arboriculteur, aviculteur</t>
  </si>
  <si>
    <t>importance socle commun et ensuite spécialisation</t>
  </si>
  <si>
    <t>Pour l'agriculteur après le socle commun : spécialisation agriculture biologique,  agriculture biodynamique, et  spécialisation sur filières techniques spécifiques : maraîchage,  élevage ruminants, arboriculture, apiculture, agriculture urbaine, aviculture, insectes, transformation fermières.</t>
  </si>
  <si>
    <t>En fonction des projets personnels de l'apprenti, je considère que 3 ans peut être suffisant et qu'un quatrième année de spécialisation optionnel pourrait être proposée.</t>
  </si>
  <si>
    <t>Souvent les personnes ont un projet professionnel plus précis.</t>
  </si>
  <si>
    <t>la spécialisation optionnelle pour la quatrième année</t>
  </si>
  <si>
    <t>intéressant mais pas obligatoire</t>
  </si>
  <si>
    <t>Les cours professionnels doivent être répartis selon un modèle progressif, donc davantage de cours professionnels vers la fin de la formation.</t>
  </si>
  <si>
    <t>socle commun plus culture générale et théorie et permet de choisir sa spécialisation ou les cours professionnel sont utiles et adaptés au besoin de l'apprenti en fonction de son projet.</t>
  </si>
  <si>
    <t>base commune importante pour tous pour une éviter le clivage et sensibiliser tout le monde aux problématiques environnementales</t>
  </si>
  <si>
    <t>Les agriculteurs de demain devront faire preuve d'imagination pour s'adapter aux réalités agricoles au niveau écologique et économique.</t>
  </si>
  <si>
    <t>Il faut davantage de journées de cours interentreprises.</t>
  </si>
  <si>
    <t>30 avec des choix à la carte</t>
  </si>
  <si>
    <t>aucun</t>
  </si>
  <si>
    <t>En fonction des spécialisations</t>
  </si>
  <si>
    <t>L'intérêt est grand pour ses cours et c'est intéressant de reconnaître à l'endroit ou ils sont motivés</t>
  </si>
  <si>
    <t>??</t>
  </si>
  <si>
    <t>En fonction des spécialisation</t>
  </si>
  <si>
    <t>Motiver l'investissement sur la base d'un contenu souple</t>
  </si>
  <si>
    <t>Sur 4 ans, contrôle continu interessant</t>
  </si>
  <si>
    <t>En fonction du programme</t>
  </si>
  <si>
    <t>Partiellement à un endroit centralisé/partiellement dans l’entreprise formatrice</t>
  </si>
  <si>
    <t>En fonction spécialisation, présentation de tâches accomplies, apprenti alaise dans son entreprise</t>
  </si>
  <si>
    <t>ouverture d'esprit pendant la spécialisation</t>
  </si>
  <si>
    <t>GE</t>
  </si>
  <si>
    <t>Organisations membres de Bio Suisse</t>
  </si>
  <si>
    <t>Bio Genève</t>
  </si>
  <si>
    <t>Idéalement, il faudrait plus de soutien (mentorat, coaching, exemples de plannings de formation internes par profession,...) aux formateurs pour mettre en place un programme de formation de qualité au sein de l'entreprise. Peut-être un cours spécifique pour formateurs bio?</t>
  </si>
  <si>
    <t>Selon les compétences de formation des objectifs pour la formation biologique 2030
• Un polyvalent avec de larges connaissances et des compétences pratiques
• Les compétences d'observation, de reconnaissance et de changement sont essentielles.
• Vision holistique et réflexion à long terme
• Produire de la qualité et connaître la valeur des aliments
• Production alimentaire durable avec le sol, les plantes, les animaux, les hommes et l'environnement
• Promouvoir la santé des sols, des plantes, des animaux et des humains
• Comprendre et être capable d'appliquer des interactions écologiques
Le potentiel du site est pris en compte dans l'intensité de production
• Connaissance préalable de l'esprit d'entreprise et des mécanismes du marché déjà dans les connaissances de base</t>
  </si>
  <si>
    <t xml:space="preserve">Agriculteur/Agricultrice et tous les métiers spécialisés comme une orientation avec un
apprentissage de 4 ans
• Viticulteur et caviste
</t>
  </si>
  <si>
    <t>Au début de l'apprentissage, de nombreux éléments de base sont identiques pour toutes les
professions. Étendre l'enseignement à quatre ans permettrait d’exploiter des synergies. Les
bases de tous les métiers sont proposées ensemble au début de l'apprentissage. Une
spécialisation avec sa propre orientation suit pendant la deuxième moitié de la formation
initiale. Au lieu de se terminer par une profession indépendante, toutes les professions
actuelles se terminent comme agriculteur/agricultrice avec une orientation. Les écoles
professionnelles peuvent se spécialiser dans les différents domaines spécifiques.</t>
  </si>
  <si>
    <t xml:space="preserve">Doit-il y avoir des spécialisations dans les métiers retenus et si oui, lesquelles et dans quels
métiers précisément?
Pour chaque métier (Agriculteur, Maraîcher, Arboriculteur, Viticulteur, Aviculteur, il devrait y avoir la possibilité de se spécialiser en agriculturer biologique. </t>
  </si>
  <si>
    <t>Extension de la formation initiale à 4 années d'apprentissage.
• 1600 leçons, c'est trop pour 3 ans.
• Un apprentissage de trois ans ne permet pas d'atteindre les objectifs pratiques de la
formation.
• Une maturité professionnelle ne peut pas être intégrée dans un apprentissage de trois
ans.</t>
  </si>
  <si>
    <t>Elle doit être prolongée.</t>
  </si>
  <si>
    <t>Le financement de l'éducation de base doit rester de la compétence des cantons et de la
Confédération. Pour cette raison, les objectifs de formation existants ne devraient pas être
externalisés vers la formation professionnelle supérieure car elle est en partie financée par des sources privées</t>
  </si>
  <si>
    <t>les 1600 leçons existantes seront mieux réparties sur les 4 années et on pourrait y inclure plus de comptabilité et économie rurale.
On pourrait aussi y intégrer la maturité professionnelle.
Pour les apprentissages de 4 ans aussi, la durée d'obtention du CFC après l'AFP se trouve réduite d'un an, selon l'ordonnance sur la formation professionnelle.</t>
  </si>
  <si>
    <t xml:space="preserve">Laisser la possibilité de faire au maximum 2 ans sur la même place d'apprentissage. Cela constitue aussi un moyen pour l'élève d'approfondir ses connaissances. Pour le patron, cela peut également être plus agréable de pouvoir discuter plus à fond de la justesse des choix de pratique qui sont en cours sur l'exploitation. </t>
  </si>
  <si>
    <t xml:space="preserve">Il faut une certaine maturité et assez d'expérience pour bien assimiler la matière de 3ème année (plan de fumure, plan de rotation, alimentation, accouplement, comptabilité, économie rurale, système des paiements directs, etc...). Je pense plus judicieux d'avoir des cours blocs sur lesquels, les élèves peuvent se concentrer. </t>
  </si>
  <si>
    <t>«Une agriculture proche de la nature» comme base commune dans les premières années de formation. Ensuite spécialisation en PER ou Bio en 3e et/ou 4e année., Il doit y avoir une orientation pour l’agriculture biologique.</t>
  </si>
  <si>
    <t>La formation dans une orientation doit être pratique et scolaire. Un domaine spécifique offre
par contre surtout une formation pratique. C’est pour cette raison qu’on préfère une
orientation en agriculture biologique.</t>
  </si>
  <si>
    <t>Une agriculture naturelle et durable, qui tienne compte de l'écologie de manière détaillée, doit constituer à l'avenir la base de la formation agricole. Il convient par conséquent d'augmenter le nombre de leçons pour l'écologie et la durabilité et d'introduire une orientation en agriculture biologique.</t>
  </si>
  <si>
    <t>Les contenus importants de la formation professionnelle sont transmis dans les cours
interentreprises et doivent également faire l’objet d’un examen, sinon ces contenus sont pris
trop peu au sérieux.</t>
  </si>
  <si>
    <t>Le maniement et l'utilisation d'appareils et d'aides numériques</t>
  </si>
  <si>
    <t>Les apprenants doivent être capables d'utiliser les aides numériques. En outre, ils doivent pouvoir communiquer, rechercher et travailler avec ces aides numériques.</t>
  </si>
  <si>
    <t>Une note permettra d'augmenter son importance</t>
  </si>
  <si>
    <t>La frontière entre les examens pratiques anticipés de 2ème et 3ème année est actuellement floue et coûteuse. Je serai plus pour revenir à un système de promotion entre les années, basé sur les notes d'école.</t>
  </si>
  <si>
    <t>Cela permettra aux apprentis et aux patrons de plus s'impliquer dans la formation</t>
  </si>
  <si>
    <t>C'est important pour élargir son horizon et développer ses compétences.</t>
  </si>
  <si>
    <t>Je réponds comme :</t>
  </si>
  <si>
    <t>Je suis Maîtres/Maîtresses d'apprentissage dans le canton :</t>
  </si>
  <si>
    <t>Je réponds au nom de l'OM Bio Suisse :</t>
  </si>
  <si>
    <t>Êtes-vous d'accord avec le modèle de réponse de Bio Suisse à l'OrTra AgriAliForm ?</t>
  </si>
  <si>
    <t>Donc, le titulaire d’un CFC:</t>
  </si>
  <si>
    <t>Justification:</t>
  </si>
  <si>
    <t>Décrivez les compétences clés attendues chez un titulaire d’un CFC:</t>
  </si>
  <si>
    <t>Selon l’atelier 2, les compétences les plus importantes qui seront demandées dans notre branche en 2030 sont présentées dans le tableau ci-dessous (ordre de classement selon le nombre décroissant de points obtenus). Veuillez cocher si elles doivent être acquises dans la formation professionnelle initiale ou dans la formation professionnelle supérieure. [Professionnalisme, maîtrise des techniques de production. (47)]</t>
  </si>
  <si>
    <t>Selon l’atelier 2, les compétences les plus importantes qui seront demandées dans notre branche en 2030 sont présentées dans le tableau ci-dessous (ordre de classement selon le nombre décroissant de points obtenus). Veuillez cocher si elles doivent être acquises dans la formation professionnelle initiale ou dans la formation professionnelle supérieure. [Comprendre les mécanismes du marché (36)]</t>
  </si>
  <si>
    <t>Selon l’atelier 2, les compétences les plus importantes qui seront demandées dans notre branche en 2030 sont présentées dans le tableau ci-dessous (ordre de classement selon le nombre décroissant de points obtenus). Veuillez cocher si elles doivent être acquises dans la formation professionnelle initiale ou dans la formation professionnelle supérieure. [Communication (29)]</t>
  </si>
  <si>
    <t>Selon l’atelier 2, les compétences les plus importantes qui seront demandées dans notre branche en 2030 sont présentées dans le tableau ci-dessous (ordre de classement selon le nombre décroissant de points obtenus). Veuillez cocher si elles doivent être acquises dans la formation professionnelle initiale ou dans la formation professionnelle supérieure. [Esprit d’entreprise (26)]</t>
  </si>
  <si>
    <t>Selon l’atelier 2, les compétences les plus importantes qui seront demandées dans notre branche en 2030 sont présentées dans le tableau ci-dessous (ordre de classement selon le nombre décroissant de points obtenus). Veuillez cocher si elles doivent être acquises dans la formation professionnelle initiale ou dans la formation professionnelle supérieure. [Self management (22)]</t>
  </si>
  <si>
    <t>Selon l’atelier 2, les compétences les plus importantes qui seront demandées dans notre branche en 2030 sont présentées dans le tableau ci-dessous (ordre de classement selon le nombre décroissant de points obtenus). Veuillez cocher si elles doivent être acquises dans la formation professionnelle initiale ou dans la formation professionnelle supérieure. [Formation d’opinion, réflexion interactive, pensée en réseau (17)]</t>
  </si>
  <si>
    <t>Nombre de métiers</t>
  </si>
  <si>
    <t>Si vous êtes en faveur de la fusion de professions à la question 2, quelles professions devraient être fusionnées ?</t>
  </si>
  <si>
    <t>Si vous êtes en faveur de la fusion de professions à la question 2, comment la justifiez-vous ?</t>
  </si>
  <si>
    <t>Doit-il y avoir des spécialisations dans les métiers retenus?</t>
  </si>
  <si>
    <t>Si vous avez répondu oui à la question 3, indiquez la profession et la spécialisation, par exemple : agriculteur/agricultrice spécialisé en agriculture biologique. (plusieurs spécialisations sont possibles par profession)</t>
  </si>
  <si>
    <t>Dans la situation actuelle avec une durée de 3 ans, qu’est-ce qui n’est pas satisfaisant? Où y a-t-il un besoin d’agir concrètement?</t>
  </si>
  <si>
    <t>Avec une durée de 4 ans: qu’advient-il de la formation agricole ou dans les branches spéciales en deuxième formation?</t>
  </si>
  <si>
    <t>Justifiez votre choix par rapport à la durée de la deuxième formation.</t>
  </si>
  <si>
    <t>Avec une durée de 4 ans: l’enseignement doit-il être approfondi dans certains domaines ou, de nouveaux domaines doivent-ils être insérés dans la formation?</t>
  </si>
  <si>
    <t>Donnez les raisons de votre choix et indiquez les domaines que vous aimeriez élargir ou ajouter à la formation.</t>
  </si>
  <si>
    <t>Le changement de place d’apprentissage doit-il être conservé à l’avenir?</t>
  </si>
  <si>
    <t>Précision / justification</t>
  </si>
  <si>
    <t>Si le changement de place d’apprentissage est conservé, un modèle uniforme doit être adopté pour la répartition des cours professionnels. Dans ce cas quel modèle devrait prévaloir?</t>
  </si>
  <si>
    <t>Précision / justification:</t>
  </si>
  <si>
    <t>Autre modèle:</t>
  </si>
  <si>
    <t>Comment poursuivre avec la formation bio?</t>
  </si>
  <si>
    <t>Le nombre de leçons sur l’écologie et la durabilité doit être augmenté.</t>
  </si>
  <si>
    <t>Justifiez votre réponse sur l'écologie et le développement durable.</t>
  </si>
  <si>
    <t>Le nombre de cours</t>
  </si>
  <si>
    <t>Si vous voulez plus ou moins de journées de cours interentreprises, combien de jours seraient appropriés selon vous ?</t>
  </si>
  <si>
    <t>Quelles thèmes doivent être réduits ou ne plus être traités à l'avenir dans le cadre des cours interentreprises?</t>
  </si>
  <si>
    <t>Quels thèmes doivent être approfondis ou introduits à l'avenir dans le cadre des cours interentreprises?</t>
  </si>
  <si>
    <t>Les cours interentreprises doivent être notés et le résultat intégré dans la note d’expérience?</t>
  </si>
  <si>
    <t>Justifiez votre réponse à la notation des cours interenterprises.</t>
  </si>
  <si>
    <t>Les thèmes suivants doivent passer de l’école professionnelle à l’entreprise formatrice.</t>
  </si>
  <si>
    <t>Les thèmes suivants doivent passer de l’entreprise formatrice à l’école professionnelle.</t>
  </si>
  <si>
    <t>Quels aspects de la digitalisation doivent être insérés dans la formation professionnelle initiale?</t>
  </si>
  <si>
    <t>Digitalisation: Quelles compétences doivent être transmises aux apprentis?</t>
  </si>
  <si>
    <t>Le dossier de formation devrait-il être noté à l'avenir?</t>
  </si>
  <si>
    <t>Justifiez votre réponse à la notation du dossier de formation.</t>
  </si>
  <si>
    <t>La procédure de qualification anticipée doit-elle être conservée?</t>
  </si>
  <si>
    <t>Justifiez votre réponse à la procédure de qualification anticipée.</t>
  </si>
  <si>
    <t>En cas de réponse affirmative à la question 11, quelles matières doit-on anticiper?</t>
  </si>
  <si>
    <t>L’examen doit-il avoir lieu à un endroit centralisé ou de manière décentralisée dans l’entreprise formatrice?</t>
  </si>
  <si>
    <t>Un stage à l’étranger doit-il être encouragé à l’avenir?</t>
  </si>
  <si>
    <t>Si vous avez d'autres remarques sur le futur modèle de formation, vous pouvez les indiquer ici.</t>
  </si>
  <si>
    <t>Bio-Berater/In</t>
  </si>
  <si>
    <t>MO</t>
  </si>
  <si>
    <t>(Mehrere Elemente)</t>
  </si>
  <si>
    <t>Zustimmung der Berufsbildner mit Musterantwort nach Kanton</t>
  </si>
  <si>
    <t>JA</t>
  </si>
  <si>
    <t>NEIN</t>
  </si>
  <si>
    <t>Kanton</t>
  </si>
  <si>
    <t>Total</t>
  </si>
  <si>
    <t>Antworte als</t>
  </si>
  <si>
    <t>Musterantwort einverstanden?</t>
  </si>
  <si>
    <t>1 Schlüsselkompetenzen EFZ-Absolventen</t>
  </si>
  <si>
    <t>1 Kompetenz EFZ-Absolvent</t>
  </si>
  <si>
    <t>1 Begrüdung</t>
  </si>
  <si>
    <t>1 Marktmechanismen verstehen</t>
  </si>
  <si>
    <t>1 Kommunikation</t>
  </si>
  <si>
    <t>1 Unternehmertum</t>
  </si>
  <si>
    <t>1 Selbstmanagement</t>
  </si>
  <si>
    <t>1 Vernetztes Denken</t>
  </si>
  <si>
    <t>2 Anzahl Berufe</t>
  </si>
  <si>
    <t>2 Begründung</t>
  </si>
  <si>
    <t>3 Spezialisierungen</t>
  </si>
  <si>
    <t>4 Zweitausbildung verlängern</t>
  </si>
  <si>
    <t>4 Bergründung Zweitausbildung</t>
  </si>
  <si>
    <t>4 Neue Bereiche 4-järhig</t>
  </si>
  <si>
    <t>4 Begründung neue Bereiche</t>
  </si>
  <si>
    <t>5 Lehrstellenwechsel beibehalten</t>
  </si>
  <si>
    <t>5 Begründung Lehrstellenwechsel</t>
  </si>
  <si>
    <t>5 Modell Lektionenverteilung</t>
  </si>
  <si>
    <t>5 Begründung Modell Lektionenverteilung</t>
  </si>
  <si>
    <t>5 anderes Modell</t>
  </si>
  <si>
    <t>6 Zukunft Bio Ausbildung</t>
  </si>
  <si>
    <t>6 Begründung Bio Ausbildung</t>
  </si>
  <si>
    <t>6 Begründung Ökologie/Nachhaltigkeit</t>
  </si>
  <si>
    <t>6 Lektionen Ökologie/Nachhaltigkeit erhöhen</t>
  </si>
  <si>
    <t>7 ÜK-Tage ändern</t>
  </si>
  <si>
    <t>7 Anzahl ÜK-Tage</t>
  </si>
  <si>
    <t>7 zusätzliche ÜK-Themen</t>
  </si>
  <si>
    <t>7 zu streichende ÜK-Themen</t>
  </si>
  <si>
    <t>7 ÜK benoten</t>
  </si>
  <si>
    <t>7 Begründung ÜK-Benotung</t>
  </si>
  <si>
    <t>8 Themen von Berufsschule in Lehrbetrieb</t>
  </si>
  <si>
    <t>8 Themen vom Lehrbetrieb in Berufsschule</t>
  </si>
  <si>
    <t>9 Aspekte der Digitalisierung</t>
  </si>
  <si>
    <t>9 Kompetenzen der Digitalisierung</t>
  </si>
  <si>
    <t>10 Lerndokumentation benoten</t>
  </si>
  <si>
    <t>10 Begründung Lerndokumentation benoten</t>
  </si>
  <si>
    <t>11 vorgezogens QV</t>
  </si>
  <si>
    <t>11 Begründung vorgezogenes QV</t>
  </si>
  <si>
    <t>11 Inhalte vorgezoges QV</t>
  </si>
  <si>
    <t>11 Prüfungsort</t>
  </si>
  <si>
    <t>11 Begründung Prüfungsort</t>
  </si>
  <si>
    <t>12 Auslandpraktikum</t>
  </si>
  <si>
    <t>12 Begründung Auslandpraktikum</t>
  </si>
  <si>
    <t>13 Weitere Anliegen</t>
  </si>
  <si>
    <t>Zeilenbeschriftungen</t>
  </si>
  <si>
    <t>Gesamtergebnis</t>
  </si>
  <si>
    <t>Anzahl von Antworte als</t>
  </si>
  <si>
    <t>Bio Suisse MO</t>
  </si>
  <si>
    <t>Maître d'apprenti bio</t>
  </si>
  <si>
    <t>Spaltenbeschriftungen</t>
  </si>
  <si>
    <t>Anzahl von Kanton</t>
  </si>
  <si>
    <t>Gesamt: Anzahl von Kanton</t>
  </si>
  <si>
    <t>Gesamt: Anzahl von Kanton2</t>
  </si>
  <si>
    <t>Anzahl von Kanton2</t>
  </si>
  <si>
    <t>Mitgliedorganisation</t>
  </si>
  <si>
    <t>Auswertung OdA-Umfrage</t>
  </si>
  <si>
    <t>Angeschrieben</t>
  </si>
  <si>
    <t>Lehrmeister/Innen</t>
  </si>
  <si>
    <t>MOs</t>
  </si>
  <si>
    <t>Antworten</t>
  </si>
  <si>
    <t>Bio-Berater</t>
  </si>
  <si>
    <t>Rücklaufquote</t>
  </si>
  <si>
    <t>Rückmeldungen nach Kanton</t>
  </si>
  <si>
    <t>Zustimmung Musterantwort nach Kanton</t>
  </si>
  <si>
    <t>Anzahl Lehrbetriebe</t>
  </si>
  <si>
    <t>Rücklauf</t>
  </si>
  <si>
    <t>Anzahl von 1 Kompetenz EFZ-Absolvent</t>
  </si>
  <si>
    <t>Total Lehrmeister/Innen</t>
  </si>
  <si>
    <t>Mitgliedorganisationen</t>
  </si>
  <si>
    <t>1 Produktionstechnisches Wissen</t>
  </si>
  <si>
    <t>qualifizierter Arbeitnehmer</t>
  </si>
  <si>
    <t>Betrieb mit Unterstütuzng führen</t>
  </si>
  <si>
    <t>Betrieb selbständig führen</t>
  </si>
  <si>
    <t>Lehrmeister</t>
  </si>
  <si>
    <t>Die Lehre kann nur die Grundlagen und die 'gute Praxis' vermitteln. Die betriebsbezogenen Feinheiten müssen, wo nötig, über den Weiterbildungs- und persönlichen Entwicklungsweg erarbeitet werden.</t>
  </si>
  <si>
    <t xml:space="preserve">Produktionstechnische Kompetenzen inkl. Recherche-Kompetenzen, um neue Erkenntnisse ins eigene Berufsleben einzubauen
</t>
  </si>
  <si>
    <t>11 vorgezogens QV JA</t>
  </si>
  <si>
    <t>Arbeitssicherheit und Gesundheitsschutz zusammenlegen.
Ev. auch einen Teil der Arbeitssicherheit mit den Hebefahrzeugen zusammenlegen.
Die beiden Tage Maschinen einstellen und warten zusammenlegen.</t>
  </si>
  <si>
    <t>Wenn wir davon ausgehen, dass nachhaltige Landwirtschaft die Grundlage für alle Landwirte ist, sollte man später nicht eine "harte " Trennung zu ÖLN entstehen lassen.
Das würde für einen Schwerpunkt sprechen.</t>
  </si>
  <si>
    <t>Eine Abkoppelung vom Biolandbau von der "übrigen" Landwirtschaft finde ich gefährlich. Es ist besser, wenn sich "Bios" und "Nicht-Bios" miteinander auseinandersetzen müssen.</t>
  </si>
  <si>
    <r>
      <t xml:space="preserve">Landwirt Spezialisierung Ackerbau, Spezialisierung </t>
    </r>
    <r>
      <rPr>
        <b/>
        <sz val="10"/>
        <color theme="1"/>
        <rFont val="Arial"/>
        <family val="2"/>
      </rPr>
      <t>Biolandbau,</t>
    </r>
    <r>
      <rPr>
        <sz val="10"/>
        <color theme="1"/>
        <rFont val="Arial"/>
      </rPr>
      <t xml:space="preserve"> Spezialisierung Fleischproduktion</t>
    </r>
  </si>
  <si>
    <t>4 Was ist bei der Dauer nicht zufriedenstellend</t>
  </si>
  <si>
    <t>Kommentare</t>
  </si>
  <si>
    <t>Als Inhaber EFZ fehlt klar betriebswirtschaftliches Wissen und Unternehmer-management</t>
  </si>
  <si>
    <t xml:space="preserve">
59  (55.7%)
 2   (28.6%)
 4 (100.0%)
65</t>
  </si>
  <si>
    <r>
      <rPr>
        <b/>
        <sz val="10"/>
        <color rgb="FF000000"/>
        <rFont val="Arial"/>
        <family val="2"/>
      </rPr>
      <t>Antworten</t>
    </r>
    <r>
      <rPr>
        <sz val="10"/>
        <color rgb="FF000000"/>
        <rFont val="Arial"/>
        <family val="2"/>
      </rPr>
      <t xml:space="preserve">
Lehrmeister    106
MO                   7
Bio-Berater        4
Total              117</t>
    </r>
  </si>
  <si>
    <r>
      <rPr>
        <b/>
        <sz val="10"/>
        <color rgb="FF000000"/>
        <rFont val="Arial"/>
        <family val="2"/>
      </rPr>
      <t>Rücklaufquote</t>
    </r>
    <r>
      <rPr>
        <sz val="10"/>
        <color rgb="FF000000"/>
        <rFont val="Arial"/>
        <family val="2"/>
      </rPr>
      <t xml:space="preserve">
Lehrmeister   19.9%
MO               21.9%
Bio-Berater    11.8%
Total             19.6%</t>
    </r>
  </si>
  <si>
    <r>
      <rPr>
        <b/>
        <sz val="10"/>
        <color rgb="FF000000"/>
        <rFont val="Arial"/>
        <family val="2"/>
      </rPr>
      <t>Angeschrieben</t>
    </r>
    <r>
      <rPr>
        <sz val="10"/>
        <color rgb="FF000000"/>
        <rFont val="Arial"/>
        <family val="2"/>
      </rPr>
      <t xml:space="preserve">
Lehrmeister   532
MO                32
Bio-Berater     34
Total            598</t>
    </r>
  </si>
  <si>
    <r>
      <rPr>
        <b/>
        <sz val="10"/>
        <color theme="1"/>
        <rFont val="Arial"/>
        <family val="2"/>
      </rPr>
      <t>Argumente progressiv</t>
    </r>
    <r>
      <rPr>
        <sz val="10"/>
        <color theme="1"/>
        <rFont val="Arial"/>
      </rPr>
      <t xml:space="preserve">
am schluss der ausbildung ist mehr praxiserfahrung vorhanden, theorie kann besser verstanden werden wenn praxisbezug da ist.</t>
    </r>
  </si>
  <si>
    <r>
      <rPr>
        <b/>
        <sz val="10"/>
        <color rgb="FF000000"/>
        <rFont val="Arial"/>
        <family val="2"/>
      </rPr>
      <t>Argumente linear</t>
    </r>
    <r>
      <rPr>
        <sz val="10"/>
        <color rgb="FF000000"/>
        <rFont val="Arial"/>
      </rPr>
      <t xml:space="preserve">
Gleichbehandlung der verschiedenen Lehrmeister</t>
    </r>
  </si>
  <si>
    <t>Ablehnung Musterantwort (%)</t>
  </si>
  <si>
    <t>Ablehnung Musterantwort (Anz.)</t>
  </si>
  <si>
    <t>Zustimmung Musterantwort (Anz.)</t>
  </si>
  <si>
    <t>12 explizit für 3-jährige (11%)
12 explizit für 4-jährige (67%)
23 leer oder keine konkrete Äusserung (22%)</t>
  </si>
  <si>
    <t>leer</t>
  </si>
  <si>
    <t>Zustimmung Musterantwort individuell (Anz.)</t>
  </si>
  <si>
    <t>Zustimmung Musterantwort (%)</t>
  </si>
  <si>
    <t>2 Alle Berufe zusammenlegen</t>
  </si>
  <si>
    <t>3 Wenn Spezialisierung dann Biolandbau</t>
  </si>
  <si>
    <t>Eine naturnahe Landwirtschaft mit einer Fachrichtung wird von einer Mehrheit befürwortet
17% wollen explizit nur einen Schwerpunkt Bio
65% wollen explizit eine Fachrichtung
18% wollen nur natrunahe Landw. als Basis</t>
  </si>
  <si>
    <t>7 Zentral
21 Lehrbetrieb
19 Lehrbetrieb/Zentral</t>
  </si>
  <si>
    <t>Die Musteranwort wird von einer Mehrheit befürwortet.</t>
  </si>
  <si>
    <t>62% möchrte alle Berufe zusammenlegen
64% möchten mindestens Winzer*in und Weintechnologe/ Weintechnonogin zusammenlegen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</si>
</sst>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yy\ h:mm:ss"/>
    <numFmt numFmtId="165" formatCode="dd/mm/yy;@"/>
    <numFmt numFmtId="166" formatCode="0.0%"/>
  </numFmts>
  <fonts count="11" x14ac:knownFonts="1">
    <font>
      <sz val="10"/>
      <color rgb="FF000000"/>
      <name val="Arial"/>
    </font>
    <font>
      <sz val="10"/>
      <color theme="1"/>
      <name val="Arial"/>
    </font>
    <font>
      <sz val="10"/>
      <color theme="1"/>
      <name val="Arial"/>
      <family val="2"/>
    </font>
    <font>
      <sz val="10"/>
      <color rgb="FF000000"/>
      <name val="Arial"/>
      <family val="2"/>
    </font>
    <font>
      <sz val="8"/>
      <name val="Arial"/>
      <family val="2"/>
    </font>
    <font>
      <b/>
      <sz val="12"/>
      <color rgb="FF000000"/>
      <name val="Arial"/>
      <family val="2"/>
    </font>
    <font>
      <b/>
      <sz val="10"/>
      <color rgb="FF000000"/>
      <name val="Arial"/>
      <family val="2"/>
    </font>
    <font>
      <b/>
      <sz val="10"/>
      <color theme="1"/>
      <name val="Arial"/>
      <family val="2"/>
    </font>
    <font>
      <b/>
      <sz val="10"/>
      <color rgb="FFFF0000"/>
      <name val="Arial"/>
      <family val="2"/>
    </font>
    <font>
      <sz val="10"/>
      <color rgb="FFFF0000"/>
      <name val="Arial"/>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s>
  <cellStyleXfs count="1">
    <xf numFmtId="0" fontId="0" fillId="0" borderId="0"/>
  </cellStyleXfs>
  <cellXfs count="67">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4" fontId="2" fillId="0" borderId="0" xfId="0" applyNumberFormat="1" applyFont="1"/>
    <xf numFmtId="0" fontId="2" fillId="0" borderId="0" xfId="0" applyFont="1"/>
    <xf numFmtId="0" fontId="0" fillId="0" borderId="0" xfId="0"/>
    <xf numFmtId="165" fontId="1" fillId="0" borderId="0" xfId="0" applyNumberFormat="1" applyFont="1" applyAlignment="1">
      <alignment horizontal="left" vertical="top"/>
    </xf>
    <xf numFmtId="0" fontId="1" fillId="0" borderId="0" xfId="0" applyFont="1" applyAlignment="1">
      <alignment horizontal="left" vertical="top"/>
    </xf>
    <xf numFmtId="0" fontId="0" fillId="0" borderId="0" xfId="0" applyFont="1" applyAlignment="1">
      <alignment horizontal="left" vertical="top"/>
    </xf>
    <xf numFmtId="165" fontId="2" fillId="0" borderId="0" xfId="0" applyNumberFormat="1"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165" fontId="0" fillId="0" borderId="0" xfId="0" applyNumberFormat="1" applyFont="1" applyAlignment="1">
      <alignment horizontal="left" vertical="top"/>
    </xf>
    <xf numFmtId="0" fontId="0" fillId="0" borderId="0" xfId="0" pivotButton="1" applyFont="1" applyAlignment="1"/>
    <xf numFmtId="0" fontId="0" fillId="0" borderId="0" xfId="0" applyNumberFormat="1" applyFont="1" applyAlignment="1"/>
    <xf numFmtId="0" fontId="3" fillId="0" borderId="0" xfId="0" applyFont="1" applyAlignment="1">
      <alignment horizontal="left" vertical="top"/>
    </xf>
    <xf numFmtId="10" fontId="0" fillId="0" borderId="0" xfId="0" applyNumberFormat="1" applyFont="1" applyAlignment="1"/>
    <xf numFmtId="166" fontId="0" fillId="0" borderId="0" xfId="0" applyNumberFormat="1" applyFont="1" applyAlignment="1"/>
    <xf numFmtId="0" fontId="3" fillId="0" borderId="0" xfId="0" applyFont="1" applyAlignment="1"/>
    <xf numFmtId="0" fontId="0" fillId="0" borderId="0" xfId="0" applyFont="1" applyAlignment="1">
      <alignment horizontal="left"/>
    </xf>
    <xf numFmtId="0" fontId="5" fillId="0" borderId="0" xfId="0" applyFont="1" applyAlignment="1"/>
    <xf numFmtId="0" fontId="0" fillId="2" borderId="0" xfId="0" applyFont="1" applyFill="1" applyAlignment="1"/>
    <xf numFmtId="165" fontId="3" fillId="0" borderId="0" xfId="0" applyNumberFormat="1" applyFont="1" applyAlignment="1">
      <alignment horizontal="left" vertical="top"/>
    </xf>
    <xf numFmtId="0" fontId="2" fillId="0" borderId="0" xfId="0" applyFont="1" applyAlignment="1">
      <alignment horizontal="left" vertical="top" wrapText="1"/>
    </xf>
    <xf numFmtId="0" fontId="0" fillId="0" borderId="0" xfId="0" applyFont="1" applyAlignment="1">
      <alignment horizontal="left" vertical="top" wrapText="1"/>
    </xf>
    <xf numFmtId="165" fontId="3" fillId="0" borderId="0" xfId="0" applyNumberFormat="1" applyFont="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165" fontId="0" fillId="0" borderId="1" xfId="0" applyNumberFormat="1" applyFont="1" applyBorder="1" applyAlignment="1">
      <alignment horizontal="left" vertical="top"/>
    </xf>
    <xf numFmtId="0" fontId="0" fillId="0" borderId="1" xfId="0" applyFont="1" applyBorder="1" applyAlignment="1">
      <alignment horizontal="left" vertical="top"/>
    </xf>
    <xf numFmtId="165" fontId="6" fillId="0" borderId="1" xfId="0" applyNumberFormat="1" applyFont="1" applyBorder="1" applyAlignment="1">
      <alignment horizontal="left" vertical="top"/>
    </xf>
    <xf numFmtId="165" fontId="3" fillId="0" borderId="1" xfId="0" applyNumberFormat="1" applyFont="1" applyBorder="1" applyAlignment="1">
      <alignment horizontal="left" vertical="top"/>
    </xf>
    <xf numFmtId="165" fontId="6" fillId="0" borderId="1" xfId="0" applyNumberFormat="1" applyFont="1" applyBorder="1" applyAlignment="1">
      <alignment horizontal="left" vertical="top" wrapText="1"/>
    </xf>
    <xf numFmtId="0" fontId="0"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0" fillId="0" borderId="1" xfId="0" applyFont="1" applyBorder="1" applyAlignment="1"/>
    <xf numFmtId="0" fontId="7" fillId="0" borderId="1" xfId="0" applyFont="1" applyBorder="1" applyAlignment="1">
      <alignment horizontal="left" vertical="top" wrapText="1"/>
    </xf>
    <xf numFmtId="165" fontId="1"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0" fontId="1" fillId="0" borderId="2" xfId="0" applyFont="1" applyBorder="1" applyAlignment="1">
      <alignment horizontal="left" vertical="top" wrapText="1"/>
    </xf>
    <xf numFmtId="165" fontId="3" fillId="0" borderId="2" xfId="0" applyNumberFormat="1" applyFont="1" applyBorder="1" applyAlignment="1">
      <alignment horizontal="left" vertical="top"/>
    </xf>
    <xf numFmtId="0" fontId="0" fillId="0" borderId="2" xfId="0" applyFont="1" applyBorder="1" applyAlignment="1">
      <alignment horizontal="left" vertical="top"/>
    </xf>
    <xf numFmtId="166" fontId="0" fillId="0" borderId="2" xfId="0" applyNumberFormat="1" applyFont="1" applyBorder="1" applyAlignment="1">
      <alignment horizontal="left" vertical="top"/>
    </xf>
    <xf numFmtId="166" fontId="3" fillId="0" borderId="2" xfId="0" applyNumberFormat="1" applyFont="1" applyBorder="1" applyAlignment="1">
      <alignment horizontal="left" vertical="top"/>
    </xf>
    <xf numFmtId="0" fontId="0" fillId="0" borderId="1" xfId="0" applyFont="1" applyBorder="1" applyAlignment="1">
      <alignment vertical="top" wrapText="1"/>
    </xf>
    <xf numFmtId="0" fontId="3" fillId="0" borderId="3" xfId="0" applyFont="1" applyBorder="1" applyAlignment="1">
      <alignment vertical="top" wrapText="1"/>
    </xf>
    <xf numFmtId="166" fontId="8" fillId="0" borderId="2" xfId="0" applyNumberFormat="1" applyFont="1" applyBorder="1" applyAlignment="1">
      <alignment horizontal="left" vertical="top"/>
    </xf>
    <xf numFmtId="0" fontId="8" fillId="0" borderId="2" xfId="0" applyFont="1" applyBorder="1" applyAlignment="1">
      <alignment horizontal="left" vertical="top"/>
    </xf>
    <xf numFmtId="0" fontId="8" fillId="0" borderId="1" xfId="0" applyFont="1" applyBorder="1" applyAlignment="1">
      <alignment horizontal="left" vertical="top" wrapText="1"/>
    </xf>
    <xf numFmtId="165" fontId="3" fillId="3" borderId="2" xfId="0" applyNumberFormat="1" applyFont="1" applyFill="1" applyBorder="1" applyAlignment="1">
      <alignment horizontal="left" vertical="top"/>
    </xf>
    <xf numFmtId="0" fontId="0" fillId="3" borderId="2" xfId="0" applyFont="1" applyFill="1" applyBorder="1" applyAlignment="1">
      <alignment horizontal="left" vertical="top"/>
    </xf>
    <xf numFmtId="166" fontId="8" fillId="3" borderId="2" xfId="0" applyNumberFormat="1" applyFont="1" applyFill="1" applyBorder="1" applyAlignment="1">
      <alignment horizontal="left" vertical="top"/>
    </xf>
    <xf numFmtId="166" fontId="0" fillId="3" borderId="2" xfId="0" applyNumberFormat="1" applyFont="1" applyFill="1" applyBorder="1" applyAlignment="1">
      <alignment horizontal="left" vertical="top"/>
    </xf>
    <xf numFmtId="166" fontId="3" fillId="3" borderId="2" xfId="0" applyNumberFormat="1" applyFont="1" applyFill="1" applyBorder="1" applyAlignment="1">
      <alignment horizontal="left"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Font="1" applyFill="1" applyBorder="1" applyAlignment="1"/>
    <xf numFmtId="165" fontId="10" fillId="0" borderId="2" xfId="0" applyNumberFormat="1" applyFont="1" applyBorder="1" applyAlignment="1">
      <alignment horizontal="left" vertical="top"/>
    </xf>
    <xf numFmtId="0" fontId="10" fillId="0" borderId="2" xfId="0" applyFont="1" applyBorder="1" applyAlignment="1">
      <alignment horizontal="left" vertical="top"/>
    </xf>
    <xf numFmtId="0" fontId="10" fillId="0" borderId="0" xfId="0" applyFont="1" applyAlignment="1">
      <alignment horizontal="left" vertical="top"/>
    </xf>
    <xf numFmtId="166" fontId="10" fillId="0" borderId="2" xfId="0" applyNumberFormat="1" applyFont="1" applyBorder="1" applyAlignment="1">
      <alignment horizontal="left" vertical="top"/>
    </xf>
    <xf numFmtId="166" fontId="9" fillId="0" borderId="2" xfId="0" applyNumberFormat="1" applyFont="1" applyBorder="1" applyAlignment="1">
      <alignment horizontal="left" vertical="top"/>
    </xf>
    <xf numFmtId="0" fontId="9" fillId="0" borderId="1" xfId="0" applyFont="1" applyBorder="1" applyAlignment="1">
      <alignment horizontal="left" vertical="top" wrapText="1"/>
    </xf>
    <xf numFmtId="0" fontId="0" fillId="0" borderId="2" xfId="0" applyFont="1" applyFill="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Rückmeldung Musterantwort</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Tabelle1!$B$83</c:f>
              <c:strCache>
                <c:ptCount val="1"/>
                <c:pt idx="0">
                  <c:v>Ja</c:v>
                </c:pt>
              </c:strCache>
            </c:strRef>
          </c:tx>
          <c:spPr>
            <a:solidFill>
              <a:schemeClr val="accent1"/>
            </a:solidFill>
            <a:ln w="19050">
              <a:solidFill>
                <a:schemeClr val="lt1"/>
              </a:solidFill>
            </a:ln>
            <a:effectLst/>
          </c:spPr>
          <c:invertIfNegative val="0"/>
          <c:cat>
            <c:strRef>
              <c:f>Tabelle1!$A$84:$A$103</c:f>
              <c:strCache>
                <c:ptCount val="20"/>
                <c:pt idx="0">
                  <c:v>BE</c:v>
                </c:pt>
                <c:pt idx="1">
                  <c:v>LU</c:v>
                </c:pt>
                <c:pt idx="2">
                  <c:v>GR</c:v>
                </c:pt>
                <c:pt idx="3">
                  <c:v>SG</c:v>
                </c:pt>
                <c:pt idx="4">
                  <c:v>TG</c:v>
                </c:pt>
                <c:pt idx="5">
                  <c:v>AG</c:v>
                </c:pt>
                <c:pt idx="6">
                  <c:v>SO</c:v>
                </c:pt>
                <c:pt idx="7">
                  <c:v>ZH</c:v>
                </c:pt>
                <c:pt idx="8">
                  <c:v>FR</c:v>
                </c:pt>
                <c:pt idx="9">
                  <c:v>AI/AR</c:v>
                </c:pt>
                <c:pt idx="10">
                  <c:v>BL/BS</c:v>
                </c:pt>
                <c:pt idx="11">
                  <c:v>JU</c:v>
                </c:pt>
                <c:pt idx="12">
                  <c:v>GE</c:v>
                </c:pt>
                <c:pt idx="13">
                  <c:v>GL</c:v>
                </c:pt>
                <c:pt idx="14">
                  <c:v>NE</c:v>
                </c:pt>
                <c:pt idx="15">
                  <c:v>NW/OW</c:v>
                </c:pt>
                <c:pt idx="16">
                  <c:v>SH</c:v>
                </c:pt>
                <c:pt idx="17">
                  <c:v>SZ</c:v>
                </c:pt>
                <c:pt idx="18">
                  <c:v>VD</c:v>
                </c:pt>
                <c:pt idx="19">
                  <c:v>ZG</c:v>
                </c:pt>
              </c:strCache>
            </c:strRef>
          </c:cat>
          <c:val>
            <c:numRef>
              <c:f>Tabelle1!$B$84:$B$103</c:f>
              <c:numCache>
                <c:formatCode>General</c:formatCode>
                <c:ptCount val="20"/>
                <c:pt idx="0">
                  <c:v>10</c:v>
                </c:pt>
                <c:pt idx="1">
                  <c:v>8</c:v>
                </c:pt>
                <c:pt idx="2">
                  <c:v>8</c:v>
                </c:pt>
                <c:pt idx="3">
                  <c:v>6</c:v>
                </c:pt>
                <c:pt idx="4">
                  <c:v>4</c:v>
                </c:pt>
                <c:pt idx="5">
                  <c:v>6</c:v>
                </c:pt>
                <c:pt idx="6">
                  <c:v>5</c:v>
                </c:pt>
                <c:pt idx="7">
                  <c:v>5</c:v>
                </c:pt>
                <c:pt idx="8">
                  <c:v>1</c:v>
                </c:pt>
                <c:pt idx="11">
                  <c:v>1</c:v>
                </c:pt>
                <c:pt idx="12">
                  <c:v>1</c:v>
                </c:pt>
                <c:pt idx="13">
                  <c:v>1</c:v>
                </c:pt>
                <c:pt idx="14">
                  <c:v>1</c:v>
                </c:pt>
                <c:pt idx="15">
                  <c:v>1</c:v>
                </c:pt>
                <c:pt idx="17">
                  <c:v>1</c:v>
                </c:pt>
              </c:numCache>
            </c:numRef>
          </c:val>
          <c:extLst>
            <c:ext xmlns:c16="http://schemas.microsoft.com/office/drawing/2014/chart" uri="{C3380CC4-5D6E-409C-BE32-E72D297353CC}">
              <c16:uniqueId val="{00000000-888A-4ACA-B34F-14200632B886}"/>
            </c:ext>
          </c:extLst>
        </c:ser>
        <c:ser>
          <c:idx val="1"/>
          <c:order val="1"/>
          <c:tx>
            <c:strRef>
              <c:f>Tabelle1!$C$83</c:f>
              <c:strCache>
                <c:ptCount val="1"/>
                <c:pt idx="0">
                  <c:v>Nein</c:v>
                </c:pt>
              </c:strCache>
            </c:strRef>
          </c:tx>
          <c:spPr>
            <a:solidFill>
              <a:schemeClr val="accent2"/>
            </a:solidFill>
            <a:ln w="19050">
              <a:solidFill>
                <a:schemeClr val="lt1"/>
              </a:solidFill>
            </a:ln>
            <a:effectLst/>
          </c:spPr>
          <c:invertIfNegative val="0"/>
          <c:cat>
            <c:strRef>
              <c:f>Tabelle1!$A$84:$A$103</c:f>
              <c:strCache>
                <c:ptCount val="20"/>
                <c:pt idx="0">
                  <c:v>BE</c:v>
                </c:pt>
                <c:pt idx="1">
                  <c:v>LU</c:v>
                </c:pt>
                <c:pt idx="2">
                  <c:v>GR</c:v>
                </c:pt>
                <c:pt idx="3">
                  <c:v>SG</c:v>
                </c:pt>
                <c:pt idx="4">
                  <c:v>TG</c:v>
                </c:pt>
                <c:pt idx="5">
                  <c:v>AG</c:v>
                </c:pt>
                <c:pt idx="6">
                  <c:v>SO</c:v>
                </c:pt>
                <c:pt idx="7">
                  <c:v>ZH</c:v>
                </c:pt>
                <c:pt idx="8">
                  <c:v>FR</c:v>
                </c:pt>
                <c:pt idx="9">
                  <c:v>AI/AR</c:v>
                </c:pt>
                <c:pt idx="10">
                  <c:v>BL/BS</c:v>
                </c:pt>
                <c:pt idx="11">
                  <c:v>JU</c:v>
                </c:pt>
                <c:pt idx="12">
                  <c:v>GE</c:v>
                </c:pt>
                <c:pt idx="13">
                  <c:v>GL</c:v>
                </c:pt>
                <c:pt idx="14">
                  <c:v>NE</c:v>
                </c:pt>
                <c:pt idx="15">
                  <c:v>NW/OW</c:v>
                </c:pt>
                <c:pt idx="16">
                  <c:v>SH</c:v>
                </c:pt>
                <c:pt idx="17">
                  <c:v>SZ</c:v>
                </c:pt>
                <c:pt idx="18">
                  <c:v>VD</c:v>
                </c:pt>
                <c:pt idx="19">
                  <c:v>ZG</c:v>
                </c:pt>
              </c:strCache>
            </c:strRef>
          </c:cat>
          <c:val>
            <c:numRef>
              <c:f>Tabelle1!$C$84:$C$103</c:f>
              <c:numCache>
                <c:formatCode>General</c:formatCode>
                <c:ptCount val="20"/>
                <c:pt idx="0">
                  <c:v>12</c:v>
                </c:pt>
                <c:pt idx="1">
                  <c:v>6</c:v>
                </c:pt>
                <c:pt idx="2">
                  <c:v>5</c:v>
                </c:pt>
                <c:pt idx="3">
                  <c:v>3</c:v>
                </c:pt>
                <c:pt idx="4">
                  <c:v>5</c:v>
                </c:pt>
                <c:pt idx="5">
                  <c:v>2</c:v>
                </c:pt>
                <c:pt idx="6">
                  <c:v>2</c:v>
                </c:pt>
                <c:pt idx="7">
                  <c:v>2</c:v>
                </c:pt>
                <c:pt idx="8">
                  <c:v>2</c:v>
                </c:pt>
                <c:pt idx="9">
                  <c:v>2</c:v>
                </c:pt>
                <c:pt idx="10">
                  <c:v>2</c:v>
                </c:pt>
                <c:pt idx="11">
                  <c:v>1</c:v>
                </c:pt>
                <c:pt idx="16">
                  <c:v>1</c:v>
                </c:pt>
                <c:pt idx="18">
                  <c:v>1</c:v>
                </c:pt>
                <c:pt idx="19">
                  <c:v>1</c:v>
                </c:pt>
              </c:numCache>
            </c:numRef>
          </c:val>
          <c:extLst>
            <c:ext xmlns:c16="http://schemas.microsoft.com/office/drawing/2014/chart" uri="{C3380CC4-5D6E-409C-BE32-E72D297353CC}">
              <c16:uniqueId val="{00000001-888A-4ACA-B34F-14200632B886}"/>
            </c:ext>
          </c:extLst>
        </c:ser>
        <c:ser>
          <c:idx val="2"/>
          <c:order val="2"/>
          <c:tx>
            <c:strRef>
              <c:f>Tabelle1!$D$83</c:f>
              <c:strCache>
                <c:ptCount val="1"/>
                <c:pt idx="0">
                  <c:v>Total</c:v>
                </c:pt>
              </c:strCache>
            </c:strRef>
          </c:tx>
          <c:spPr>
            <a:solidFill>
              <a:schemeClr val="accent3"/>
            </a:solidFill>
            <a:ln w="19050">
              <a:solidFill>
                <a:schemeClr val="lt1"/>
              </a:solidFill>
            </a:ln>
            <a:effectLst/>
          </c:spPr>
          <c:invertIfNegative val="0"/>
          <c:cat>
            <c:strRef>
              <c:f>Tabelle1!$A$84:$A$103</c:f>
              <c:strCache>
                <c:ptCount val="20"/>
                <c:pt idx="0">
                  <c:v>BE</c:v>
                </c:pt>
                <c:pt idx="1">
                  <c:v>LU</c:v>
                </c:pt>
                <c:pt idx="2">
                  <c:v>GR</c:v>
                </c:pt>
                <c:pt idx="3">
                  <c:v>SG</c:v>
                </c:pt>
                <c:pt idx="4">
                  <c:v>TG</c:v>
                </c:pt>
                <c:pt idx="5">
                  <c:v>AG</c:v>
                </c:pt>
                <c:pt idx="6">
                  <c:v>SO</c:v>
                </c:pt>
                <c:pt idx="7">
                  <c:v>ZH</c:v>
                </c:pt>
                <c:pt idx="8">
                  <c:v>FR</c:v>
                </c:pt>
                <c:pt idx="9">
                  <c:v>AI/AR</c:v>
                </c:pt>
                <c:pt idx="10">
                  <c:v>BL/BS</c:v>
                </c:pt>
                <c:pt idx="11">
                  <c:v>JU</c:v>
                </c:pt>
                <c:pt idx="12">
                  <c:v>GE</c:v>
                </c:pt>
                <c:pt idx="13">
                  <c:v>GL</c:v>
                </c:pt>
                <c:pt idx="14">
                  <c:v>NE</c:v>
                </c:pt>
                <c:pt idx="15">
                  <c:v>NW/OW</c:v>
                </c:pt>
                <c:pt idx="16">
                  <c:v>SH</c:v>
                </c:pt>
                <c:pt idx="17">
                  <c:v>SZ</c:v>
                </c:pt>
                <c:pt idx="18">
                  <c:v>VD</c:v>
                </c:pt>
                <c:pt idx="19">
                  <c:v>ZG</c:v>
                </c:pt>
              </c:strCache>
            </c:strRef>
          </c:cat>
          <c:val>
            <c:numRef>
              <c:f>Tabelle1!$D$84:$D$103</c:f>
              <c:numCache>
                <c:formatCode>General</c:formatCode>
                <c:ptCount val="20"/>
                <c:pt idx="0">
                  <c:v>22</c:v>
                </c:pt>
                <c:pt idx="1">
                  <c:v>14</c:v>
                </c:pt>
                <c:pt idx="2">
                  <c:v>13</c:v>
                </c:pt>
                <c:pt idx="3">
                  <c:v>9</c:v>
                </c:pt>
                <c:pt idx="4">
                  <c:v>9</c:v>
                </c:pt>
                <c:pt idx="5">
                  <c:v>8</c:v>
                </c:pt>
                <c:pt idx="6">
                  <c:v>7</c:v>
                </c:pt>
                <c:pt idx="7">
                  <c:v>7</c:v>
                </c:pt>
                <c:pt idx="8">
                  <c:v>3</c:v>
                </c:pt>
                <c:pt idx="9">
                  <c:v>2</c:v>
                </c:pt>
                <c:pt idx="10">
                  <c:v>2</c:v>
                </c:pt>
                <c:pt idx="11">
                  <c:v>2</c:v>
                </c:pt>
                <c:pt idx="12">
                  <c:v>1</c:v>
                </c:pt>
                <c:pt idx="13">
                  <c:v>1</c:v>
                </c:pt>
                <c:pt idx="14">
                  <c:v>1</c:v>
                </c:pt>
                <c:pt idx="15">
                  <c:v>1</c:v>
                </c:pt>
                <c:pt idx="16">
                  <c:v>1</c:v>
                </c:pt>
                <c:pt idx="17">
                  <c:v>1</c:v>
                </c:pt>
                <c:pt idx="18">
                  <c:v>1</c:v>
                </c:pt>
                <c:pt idx="19">
                  <c:v>1</c:v>
                </c:pt>
              </c:numCache>
            </c:numRef>
          </c:val>
          <c:extLst>
            <c:ext xmlns:c16="http://schemas.microsoft.com/office/drawing/2014/chart" uri="{C3380CC4-5D6E-409C-BE32-E72D297353CC}">
              <c16:uniqueId val="{00000002-888A-4ACA-B34F-14200632B886}"/>
            </c:ext>
          </c:extLst>
        </c:ser>
        <c:dLbls>
          <c:showLegendKey val="0"/>
          <c:showVal val="0"/>
          <c:showCatName val="0"/>
          <c:showSerName val="0"/>
          <c:showPercent val="0"/>
          <c:showBubbleSize val="0"/>
        </c:dLbls>
        <c:gapWidth val="150"/>
        <c:axId val="227039104"/>
        <c:axId val="227040640"/>
      </c:barChart>
      <c:catAx>
        <c:axId val="2270391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7040640"/>
        <c:crosses val="autoZero"/>
        <c:auto val="1"/>
        <c:lblAlgn val="ctr"/>
        <c:lblOffset val="100"/>
        <c:noMultiLvlLbl val="0"/>
      </c:catAx>
      <c:valAx>
        <c:axId val="227040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703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Zustimmung Musterantwort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74-4AF3-AF58-C62AF6A7AC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74-4AF3-AF58-C62AF6A7AC3E}"/>
              </c:ext>
            </c:extLst>
          </c:dPt>
          <c:cat>
            <c:strRef>
              <c:f>Tabelle1!$B$83:$C$83</c:f>
              <c:strCache>
                <c:ptCount val="2"/>
                <c:pt idx="0">
                  <c:v>Ja</c:v>
                </c:pt>
                <c:pt idx="1">
                  <c:v>Nein</c:v>
                </c:pt>
              </c:strCache>
            </c:strRef>
          </c:cat>
          <c:val>
            <c:numRef>
              <c:f>Tabelle1!$B$104:$C$104</c:f>
              <c:numCache>
                <c:formatCode>General</c:formatCode>
                <c:ptCount val="2"/>
                <c:pt idx="0">
                  <c:v>59</c:v>
                </c:pt>
                <c:pt idx="1">
                  <c:v>47</c:v>
                </c:pt>
              </c:numCache>
            </c:numRef>
          </c:val>
          <c:extLst>
            <c:ext xmlns:c16="http://schemas.microsoft.com/office/drawing/2014/chart" uri="{C3380CC4-5D6E-409C-BE32-E72D297353CC}">
              <c16:uniqueId val="{00000000-65CE-4B29-9A21-CFF43649D6E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1114425</xdr:colOff>
      <xdr:row>19</xdr:row>
      <xdr:rowOff>137726</xdr:rowOff>
    </xdr:to>
    <xdr:pic>
      <xdr:nvPicPr>
        <xdr:cNvPr id="4" name="Grafik 3">
          <a:extLst>
            <a:ext uri="{FF2B5EF4-FFF2-40B4-BE49-F238E27FC236}">
              <a16:creationId xmlns:a16="http://schemas.microsoft.com/office/drawing/2014/main" id="{676FDBF2-8ACA-4F68-9546-16DC9CE3CD68}"/>
            </a:ext>
          </a:extLst>
        </xdr:cNvPr>
        <xdr:cNvPicPr>
          <a:picLocks noChangeAspect="1"/>
        </xdr:cNvPicPr>
      </xdr:nvPicPr>
      <xdr:blipFill>
        <a:blip xmlns:r="http://schemas.openxmlformats.org/officeDocument/2006/relationships" r:embed="rId1"/>
        <a:stretch>
          <a:fillRect/>
        </a:stretch>
      </xdr:blipFill>
      <xdr:spPr>
        <a:xfrm>
          <a:off x="0" y="161925"/>
          <a:ext cx="1114425" cy="1756976"/>
        </a:xfrm>
        <a:prstGeom prst="rect">
          <a:avLst/>
        </a:prstGeom>
      </xdr:spPr>
    </xdr:pic>
    <xdr:clientData/>
  </xdr:twoCellAnchor>
  <xdr:twoCellAnchor editAs="oneCell">
    <xdr:from>
      <xdr:col>0</xdr:col>
      <xdr:colOff>1</xdr:colOff>
      <xdr:row>28</xdr:row>
      <xdr:rowOff>0</xdr:rowOff>
    </xdr:from>
    <xdr:to>
      <xdr:col>1</xdr:col>
      <xdr:colOff>200026</xdr:colOff>
      <xdr:row>45</xdr:row>
      <xdr:rowOff>43999</xdr:rowOff>
    </xdr:to>
    <xdr:pic>
      <xdr:nvPicPr>
        <xdr:cNvPr id="5" name="Grafik 4">
          <a:extLst>
            <a:ext uri="{FF2B5EF4-FFF2-40B4-BE49-F238E27FC236}">
              <a16:creationId xmlns:a16="http://schemas.microsoft.com/office/drawing/2014/main" id="{FAA7CB92-BA9E-4502-9235-42EF29A0203C}"/>
            </a:ext>
          </a:extLst>
        </xdr:cNvPr>
        <xdr:cNvPicPr>
          <a:picLocks noChangeAspect="1"/>
        </xdr:cNvPicPr>
      </xdr:nvPicPr>
      <xdr:blipFill>
        <a:blip xmlns:r="http://schemas.openxmlformats.org/officeDocument/2006/relationships" r:embed="rId2"/>
        <a:stretch>
          <a:fillRect/>
        </a:stretch>
      </xdr:blipFill>
      <xdr:spPr>
        <a:xfrm>
          <a:off x="1" y="3238500"/>
          <a:ext cx="1695450" cy="2796724"/>
        </a:xfrm>
        <a:prstGeom prst="rect">
          <a:avLst/>
        </a:prstGeom>
      </xdr:spPr>
    </xdr:pic>
    <xdr:clientData/>
  </xdr:twoCellAnchor>
  <xdr:twoCellAnchor>
    <xdr:from>
      <xdr:col>6</xdr:col>
      <xdr:colOff>504825</xdr:colOff>
      <xdr:row>82</xdr:row>
      <xdr:rowOff>80962</xdr:rowOff>
    </xdr:from>
    <xdr:to>
      <xdr:col>11</xdr:col>
      <xdr:colOff>190500</xdr:colOff>
      <xdr:row>99</xdr:row>
      <xdr:rowOff>71437</xdr:rowOff>
    </xdr:to>
    <xdr:graphicFrame macro="">
      <xdr:nvGraphicFramePr>
        <xdr:cNvPr id="6" name="Diagramm 5">
          <a:extLst>
            <a:ext uri="{FF2B5EF4-FFF2-40B4-BE49-F238E27FC236}">
              <a16:creationId xmlns:a16="http://schemas.microsoft.com/office/drawing/2014/main" id="{6B734991-49F1-4339-9046-FFA4190B7B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476250</xdr:colOff>
      <xdr:row>100</xdr:row>
      <xdr:rowOff>33337</xdr:rowOff>
    </xdr:from>
    <xdr:to>
      <xdr:col>11</xdr:col>
      <xdr:colOff>161925</xdr:colOff>
      <xdr:row>117</xdr:row>
      <xdr:rowOff>23812</xdr:rowOff>
    </xdr:to>
    <xdr:graphicFrame macro="">
      <xdr:nvGraphicFramePr>
        <xdr:cNvPr id="8" name="Diagramm 7">
          <a:extLst>
            <a:ext uri="{FF2B5EF4-FFF2-40B4-BE49-F238E27FC236}">
              <a16:creationId xmlns:a16="http://schemas.microsoft.com/office/drawing/2014/main" id="{3031C783-8EF0-43BC-ADB4-87995EDF08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rs Guyer" refreshedDate="43818.695818171298" createdVersion="6" refreshedVersion="6" minRefreshableVersion="3" recordCount="117">
  <cacheSource type="worksheet">
    <worksheetSource ref="A1:BA118" sheet="alle"/>
  </cacheSource>
  <cacheFields count="53">
    <cacheField name="Datum" numFmtId="165">
      <sharedItems containsSemiMixedTypes="0" containsNonDate="0" containsDate="1" containsString="0" minDate="2019-11-14T17:10:09" maxDate="2019-12-11T09:20:40"/>
    </cacheField>
    <cacheField name="Antworte als" numFmtId="0">
      <sharedItems count="6">
        <s v="Bio-Lehrmeister/In"/>
        <s v="Maître d'apprenti bio"/>
        <s v="Bio-Berater/In"/>
        <s v="Bio Suisse MO"/>
        <s v="Bio Suisse Mitgliedorganisation" u="1"/>
        <s v="Maîtres/Maîtresses d'apprentissage en agriculture biologique" u="1"/>
      </sharedItems>
    </cacheField>
    <cacheField name="Kanton" numFmtId="0">
      <sharedItems count="24">
        <s v="AG"/>
        <s v="AI/AR"/>
        <s v="BE"/>
        <s v="BL/BS"/>
        <s v="Bio-Berater/In"/>
        <s v="FR"/>
        <s v="GE"/>
        <s v="GL"/>
        <s v="GR"/>
        <s v="JU"/>
        <s v="LU"/>
        <s v="NE"/>
        <s v="NW/OW"/>
        <s v="SG"/>
        <s v="SH"/>
        <s v="SO"/>
        <s v="SZ"/>
        <s v="TG"/>
        <s v="VD"/>
        <s v="ZG"/>
        <s v="ZH"/>
        <s v="Mitgliedorganisation"/>
        <s v="D-CH" u="1"/>
        <s v="MO" u="1"/>
      </sharedItems>
    </cacheField>
    <cacheField name="MO" numFmtId="0">
      <sharedItems containsBlank="1"/>
    </cacheField>
    <cacheField name="Musterantwort einverstanden?" numFmtId="0">
      <sharedItems count="2">
        <s v="JA"/>
        <s v="NEIN"/>
      </sharedItems>
    </cacheField>
    <cacheField name="1 Kompetenz EFZ-Absolvent" numFmtId="0">
      <sharedItems containsBlank="1" count="5">
        <m/>
        <s v="ist ein qualifizierter Arbeitnehmer"/>
        <s v="kann einen Betrieb im landwirtschaftlichen Berufsfeld führen, braucht aber eine gewisse Unterstützung"/>
        <s v="kann einen Betrieb im landwirtschaftlichen Berufsfeld selbständig führen."/>
        <s v="Peut diriger une exploitation du champ professionnel agricole, mais avec un certain soutien"/>
      </sharedItems>
    </cacheField>
    <cacheField name="1 Begrüdung" numFmtId="0">
      <sharedItems containsBlank="1" longText="1"/>
    </cacheField>
    <cacheField name="1 Schlüsselkompetenzen EFZ-Absolventen" numFmtId="0">
      <sharedItems containsBlank="1" longText="1"/>
    </cacheField>
    <cacheField name="Das sind gemäss Grossgruppenworkshop 2 die wichtigsten Kompetenzen (Rangfolge gemäss erreichter Punktezahl in 1 Produktionstechnisches Wissen" numFmtId="0">
      <sharedItems containsBlank="1"/>
    </cacheField>
    <cacheField name="1 Marktmechanismen verstehen" numFmtId="0">
      <sharedItems containsBlank="1"/>
    </cacheField>
    <cacheField name="1 Kommunikation" numFmtId="0">
      <sharedItems containsBlank="1"/>
    </cacheField>
    <cacheField name="1 Unternehmertum" numFmtId="0">
      <sharedItems containsBlank="1"/>
    </cacheField>
    <cacheField name="1 Selbstmanagement" numFmtId="0">
      <sharedItems containsBlank="1"/>
    </cacheField>
    <cacheField name="1 Vernetztes Denken" numFmtId="0">
      <sharedItems containsBlank="1"/>
    </cacheField>
    <cacheField name="2 Anzahl Berufe" numFmtId="0">
      <sharedItems containsBlank="1"/>
    </cacheField>
    <cacheField name="2 Berufe zusammenlegen" numFmtId="0">
      <sharedItems containsBlank="1" longText="1"/>
    </cacheField>
    <cacheField name="2 Begründung" numFmtId="0">
      <sharedItems containsBlank="1" longText="1"/>
    </cacheField>
    <cacheField name="3 Spezialisierungen" numFmtId="0">
      <sharedItems containsBlank="1"/>
    </cacheField>
    <cacheField name="3 Spezialisierung in:" numFmtId="0">
      <sharedItems containsBlank="1" longText="1"/>
    </cacheField>
    <cacheField name="4 Dauer nicht zufriedenstellend" numFmtId="0">
      <sharedItems containsBlank="1" longText="1"/>
    </cacheField>
    <cacheField name="4 Zweitausbildung verlängern" numFmtId="0">
      <sharedItems containsBlank="1"/>
    </cacheField>
    <cacheField name="4 Bergründung Zweitausbildung" numFmtId="0">
      <sharedItems containsBlank="1" longText="1"/>
    </cacheField>
    <cacheField name="4 Neue Bereiche 4-järhig" numFmtId="0">
      <sharedItems containsBlank="1"/>
    </cacheField>
    <cacheField name="4 Begründung neue Bereiche" numFmtId="0">
      <sharedItems containsBlank="1" longText="1"/>
    </cacheField>
    <cacheField name="5 Lehrstellenwechsel beibehalten" numFmtId="0">
      <sharedItems containsBlank="1"/>
    </cacheField>
    <cacheField name="5 Begründung Lehrstellenwechsel" numFmtId="0">
      <sharedItems containsBlank="1" longText="1"/>
    </cacheField>
    <cacheField name="5 Modell Lektionenverteilung" numFmtId="0">
      <sharedItems containsBlank="1"/>
    </cacheField>
    <cacheField name="5 Begründung Modell Lektionenverteilung" numFmtId="0">
      <sharedItems containsBlank="1" longText="1"/>
    </cacheField>
    <cacheField name="5 anderes Modell" numFmtId="0">
      <sharedItems containsBlank="1"/>
    </cacheField>
    <cacheField name="6 Zukunft Bio Ausbildung" numFmtId="0">
      <sharedItems containsBlank="1" longText="1"/>
    </cacheField>
    <cacheField name="6 Begründung Bio Ausbildung" numFmtId="0">
      <sharedItems containsBlank="1" longText="1"/>
    </cacheField>
    <cacheField name="6 Lektionen Ökologie/Nachhaltigkeit erhöhen" numFmtId="0">
      <sharedItems containsBlank="1"/>
    </cacheField>
    <cacheField name="6 Begründung Ökologie/Nachhaltigkeit" numFmtId="0">
      <sharedItems containsBlank="1" longText="1"/>
    </cacheField>
    <cacheField name="7 ÜK-Tage ändern" numFmtId="0">
      <sharedItems containsBlank="1"/>
    </cacheField>
    <cacheField name="7 Anzahl ÜK-Tage" numFmtId="0">
      <sharedItems containsBlank="1" containsMixedTypes="1" containsNumber="1" containsInteger="1" minValue="12" maxValue="12"/>
    </cacheField>
    <cacheField name="7 zu streichende ÜK-Themen" numFmtId="0">
      <sharedItems containsBlank="1" longText="1"/>
    </cacheField>
    <cacheField name="7 zusätzliche ÜK-Themen" numFmtId="0">
      <sharedItems containsBlank="1"/>
    </cacheField>
    <cacheField name="7 ÜK benoten" numFmtId="0">
      <sharedItems containsBlank="1"/>
    </cacheField>
    <cacheField name="7 Begründung ÜK-Benotung" numFmtId="0">
      <sharedItems containsBlank="1"/>
    </cacheField>
    <cacheField name="8 Themen von Berufsschule in Lehrbetrieb" numFmtId="0">
      <sharedItems containsBlank="1" longText="1"/>
    </cacheField>
    <cacheField name="8 Themen vom Lehrbetrieb in Berufsschule" numFmtId="0">
      <sharedItems containsBlank="1"/>
    </cacheField>
    <cacheField name="9 Aspekte der Digitalisierung" numFmtId="0">
      <sharedItems containsBlank="1" longText="1"/>
    </cacheField>
    <cacheField name="9 Kompetenzen der Digitalisierung" numFmtId="0">
      <sharedItems containsBlank="1"/>
    </cacheField>
    <cacheField name="10 Lerndokumentation benoten" numFmtId="0">
      <sharedItems containsBlank="1"/>
    </cacheField>
    <cacheField name="10 Begründung Lerndokumentation benoten" numFmtId="0">
      <sharedItems containsBlank="1" longText="1"/>
    </cacheField>
    <cacheField name="11 vorgezogens QV" numFmtId="0">
      <sharedItems containsBlank="1"/>
    </cacheField>
    <cacheField name="11 Begründung vorgezogenes QV" numFmtId="0">
      <sharedItems containsBlank="1" longText="1"/>
    </cacheField>
    <cacheField name="11 Inhalte vorgezoges QV" numFmtId="0">
      <sharedItems containsBlank="1"/>
    </cacheField>
    <cacheField name="11 Prüfungsort" numFmtId="0">
      <sharedItems containsBlank="1"/>
    </cacheField>
    <cacheField name="11 Begründung Prüfungsort" numFmtId="0">
      <sharedItems containsBlank="1" longText="1"/>
    </cacheField>
    <cacheField name="12 Auslandpraktikum" numFmtId="0">
      <sharedItems containsBlank="1"/>
    </cacheField>
    <cacheField name="12 Begründung Auslandpraktikum" numFmtId="0">
      <sharedItems containsBlank="1"/>
    </cacheField>
    <cacheField name="13 Weitere Anliege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7">
  <r>
    <d v="2019-11-14T17:41:41"/>
    <x v="0"/>
    <x v="0"/>
    <m/>
    <x v="0"/>
    <x v="0"/>
    <m/>
    <m/>
    <m/>
    <m/>
    <m/>
    <m/>
    <m/>
    <m/>
    <m/>
    <m/>
    <m/>
    <m/>
    <m/>
    <m/>
    <m/>
    <m/>
    <m/>
    <m/>
    <m/>
    <m/>
    <m/>
    <m/>
    <m/>
    <m/>
    <m/>
    <m/>
    <m/>
    <m/>
    <m/>
    <m/>
    <m/>
    <m/>
    <m/>
    <m/>
    <m/>
    <m/>
    <m/>
    <m/>
    <m/>
    <m/>
    <m/>
    <m/>
    <m/>
    <m/>
    <m/>
    <m/>
    <m/>
  </r>
  <r>
    <d v="2019-11-14T19:42:44"/>
    <x v="0"/>
    <x v="0"/>
    <m/>
    <x v="0"/>
    <x v="0"/>
    <m/>
    <m/>
    <m/>
    <m/>
    <m/>
    <m/>
    <m/>
    <m/>
    <m/>
    <m/>
    <m/>
    <m/>
    <m/>
    <m/>
    <m/>
    <m/>
    <m/>
    <m/>
    <m/>
    <m/>
    <m/>
    <m/>
    <m/>
    <m/>
    <m/>
    <m/>
    <m/>
    <m/>
    <m/>
    <m/>
    <m/>
    <m/>
    <m/>
    <m/>
    <m/>
    <m/>
    <m/>
    <m/>
    <m/>
    <m/>
    <m/>
    <m/>
    <m/>
    <m/>
    <m/>
    <m/>
    <m/>
  </r>
  <r>
    <d v="2019-11-15T08:09:42"/>
    <x v="0"/>
    <x v="0"/>
    <m/>
    <x v="0"/>
    <x v="0"/>
    <m/>
    <m/>
    <m/>
    <m/>
    <m/>
    <m/>
    <m/>
    <m/>
    <m/>
    <m/>
    <m/>
    <m/>
    <m/>
    <m/>
    <m/>
    <m/>
    <m/>
    <m/>
    <m/>
    <m/>
    <m/>
    <m/>
    <m/>
    <m/>
    <m/>
    <m/>
    <m/>
    <m/>
    <m/>
    <m/>
    <m/>
    <m/>
    <m/>
    <m/>
    <m/>
    <m/>
    <m/>
    <m/>
    <m/>
    <m/>
    <m/>
    <m/>
    <m/>
    <m/>
    <m/>
    <m/>
    <m/>
  </r>
  <r>
    <d v="2019-11-15T08:29:56"/>
    <x v="0"/>
    <x v="0"/>
    <m/>
    <x v="1"/>
    <x v="1"/>
    <s v="Der EFZ Abschluss beinhaltet die Grundkompetenzen, den  Beruf handwerklich korrekt auszuführen. Betriebswirtchaftliche Kenntnisse werden keine vermittelt."/>
    <s v="Richtiger Einsatz und Umgang mit Tieren, Maschinen und sonstigen Betriebsmitteln im Bezug auf die im Jahresverlauf anfallenden Arbeiten auf Feld und Stall."/>
    <s v="gehört zur Grundbildung"/>
    <s v="gehört zur Weiterbildung"/>
    <s v="gehört zur Weiterbildung"/>
    <s v="gehört zur Weiterbildung"/>
    <s v="gehört zur Weiterbildung"/>
    <s v="gehört zur Grundbildung"/>
    <s v="Die bestehenden Berufe sollen alle erhalten bleiben (Landwirt/Landwirtin, Gemüsegärtner/ Gemüsegärtnerin, Obstfachmann/Obstfachfrau, Winzer/Winzerin, Weintechnologe/ Weintechnologin, Geflügelfachmann/Geflügelfachfrau,)."/>
    <m/>
    <m/>
    <s v="Ja"/>
    <s v="Biolandbau / Obst / div. Spez. Kulturen"/>
    <s v="Drei Jahre sind ok. "/>
    <s v="...weiterhin in 2 Jahren möglich sein."/>
    <s v="Wir brauchen quereinsteiger, die bringen auch mal frische Luft in den Stall...."/>
    <s v="Ja"/>
    <s v="Der Stoff ist im jetzigen, dreijährigen Modell durchaus zu bewältigen. Wenn es ein viertes Jahr braucht, dann soll auch entsprechend mehr Wissen vermittelt werden, sonst ist das ja vollends sinnlos."/>
    <s v="Ja"/>
    <s v="Der Lehrling bewegt sich immer im sehr nahen Umfeld zur Lehrmeisterfamilie, weil er auch da wohnt. Ein Wechsel tut dann sicher gut, auch weil junge Betriebsnachfolger/innen oft schon früh zu Hause eingebunden werden und somit wenig Erfahrung mit nach hause bringen."/>
    <s v="Die Schullektionen sollen im progressiven Modell verteilt werden, also mehr Schule am Schluss der Ausbildung"/>
    <s v="Progressiv und Linear, beide Modelle haben vor  und Nachteile..."/>
    <s v="Nein"/>
    <s v="Wie bisher: Schwerpunkt Biolandbau (mindestens die halbe Lehrzeit auf einem anerkannten Biobetrieb und 240 Lektionen Biolandbau besucht, wovon mindestens 120 Lektionen in separaten Klassen)."/>
    <m/>
    <s v="Ja"/>
    <m/>
    <s v="Die Anzahl ÜK soll gleich bleiben wie bisher."/>
    <m/>
    <m/>
    <m/>
    <s v="Nein"/>
    <m/>
    <m/>
    <m/>
    <m/>
    <m/>
    <s v="Nein"/>
    <m/>
    <s v="Ja"/>
    <m/>
    <m/>
    <s v="Lehrbetrieb"/>
    <m/>
    <s v="Nein"/>
    <m/>
    <m/>
  </r>
  <r>
    <d v="2019-11-15T11:37:32"/>
    <x v="0"/>
    <x v="0"/>
    <m/>
    <x v="0"/>
    <x v="0"/>
    <m/>
    <m/>
    <m/>
    <m/>
    <m/>
    <m/>
    <m/>
    <m/>
    <m/>
    <m/>
    <m/>
    <m/>
    <m/>
    <m/>
    <m/>
    <m/>
    <m/>
    <m/>
    <m/>
    <m/>
    <m/>
    <m/>
    <m/>
    <m/>
    <m/>
    <m/>
    <m/>
    <m/>
    <m/>
    <m/>
    <m/>
    <m/>
    <m/>
    <m/>
    <m/>
    <m/>
    <m/>
    <m/>
    <m/>
    <m/>
    <m/>
    <m/>
    <m/>
    <m/>
    <m/>
    <m/>
    <m/>
  </r>
  <r>
    <d v="2019-11-18T12:28:14"/>
    <x v="0"/>
    <x v="0"/>
    <m/>
    <x v="0"/>
    <x v="0"/>
    <m/>
    <m/>
    <m/>
    <m/>
    <m/>
    <m/>
    <m/>
    <m/>
    <m/>
    <m/>
    <m/>
    <m/>
    <m/>
    <m/>
    <m/>
    <m/>
    <m/>
    <m/>
    <m/>
    <m/>
    <m/>
    <m/>
    <m/>
    <m/>
    <m/>
    <m/>
    <m/>
    <m/>
    <m/>
    <m/>
    <m/>
    <m/>
    <m/>
    <m/>
    <m/>
    <m/>
    <m/>
    <m/>
    <m/>
    <m/>
    <m/>
    <m/>
    <m/>
    <m/>
    <m/>
    <m/>
    <s v="Ich finde es sehr wichtig, dass Themen des Biolandbaus in der allgemeinen Grundbildung LandwirtIn EFZ untergebracht werden. Denn das Thema Herbizidfreier Ackerbau und zurückhaltender Einsatz von Fungi- wie auch Insektizide geht alle an. Ebenso muss in der gesamten Landwirtschaft vermehrt auf moderate Leistungen in der Tierhaltung gesetzt wereden, um den Einsatz von importierten Futtermittel und Ackerfrüchten gesenkt werden kann.  Es kann nicht sein, dass mit Kantons- und Bundesgelder 80 bis 90 % der Landwirte zu (böse gesagt) Trinkwassserverschmutzer und Seen-Eutrophierer ausgebildet werden um auf der anderen Seite wieder mit Geldern der Allgemeinheit die von den konventionellen Landwirtschaft verursachten Probleme zu bekämpfen. "/>
  </r>
  <r>
    <d v="2019-11-19T14:53:52"/>
    <x v="0"/>
    <x v="0"/>
    <m/>
    <x v="0"/>
    <x v="0"/>
    <m/>
    <m/>
    <m/>
    <m/>
    <m/>
    <m/>
    <m/>
    <m/>
    <m/>
    <m/>
    <m/>
    <m/>
    <m/>
    <m/>
    <m/>
    <m/>
    <m/>
    <m/>
    <m/>
    <m/>
    <m/>
    <m/>
    <m/>
    <m/>
    <m/>
    <m/>
    <m/>
    <m/>
    <m/>
    <m/>
    <m/>
    <m/>
    <m/>
    <m/>
    <m/>
    <m/>
    <m/>
    <m/>
    <m/>
    <m/>
    <m/>
    <m/>
    <m/>
    <m/>
    <m/>
    <m/>
    <m/>
  </r>
  <r>
    <d v="2019-11-21T21:03:14"/>
    <x v="0"/>
    <x v="0"/>
    <m/>
    <x v="1"/>
    <x v="2"/>
    <m/>
    <s v="selbstständig, "/>
    <s v="gehört zur Weiterbildung"/>
    <s v="gehört zur Weiterbildung"/>
    <s v="gehört zur Weiterbildung"/>
    <s v="gehört zur Weiterbildung"/>
    <s v="gehört zur Weiterbildung"/>
    <s v="gehört zur Grundbildung"/>
    <s v="Die bestehenden Berufe sollen alle erhalten bleiben (Landwirt/Landwirtin, Gemüsegärtner/ Gemüsegärtnerin, Obstfachmann/Obstfachfrau, Winzer/Winzerin, Weintechnologe/ Weintechnologin, Geflügelfachmann/Geflügelfachfrau,)."/>
    <m/>
    <m/>
    <s v="Nein"/>
    <m/>
    <m/>
    <s v="...weiterhin in 2 Jahren möglich sein."/>
    <m/>
    <s v="Ja"/>
    <m/>
    <s v="Ja"/>
    <m/>
    <s v="Die Schullektionen sollen gleichmässig linear über die Lehrzeit verteilt werden"/>
    <m/>
    <m/>
    <s v="Wie bisher: Schwerpunkt Biolandbau (mindestens die halbe Lehrzeit auf einem anerkannten Biobetrieb und 240 Lektionen Biolandbau besucht, wovon mindestens 120 Lektionen in separaten Klassen)."/>
    <m/>
    <s v="Ja"/>
    <m/>
    <s v="Die Anzahl ÜK soll gleich bleiben wie bisher."/>
    <m/>
    <m/>
    <m/>
    <s v="Ja"/>
    <m/>
    <m/>
    <m/>
    <m/>
    <m/>
    <s v="Ja"/>
    <m/>
    <s v="Ja"/>
    <m/>
    <m/>
    <s v="Lehrbetrieb"/>
    <m/>
    <s v="Nein"/>
    <m/>
    <m/>
  </r>
  <r>
    <d v="2019-11-14T17:30:17"/>
    <x v="0"/>
    <x v="1"/>
    <m/>
    <x v="1"/>
    <x v="2"/>
    <m/>
    <s v="Wirtschaftliches Denken"/>
    <s v="gehört zur Grundbildung"/>
    <s v="gehört zur Grundbildung"/>
    <s v="gehört zur Grundbildung"/>
    <s v="gehört zur Grund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s v="Spezialisierung sinnvoll"/>
    <s v="Nein"/>
    <m/>
    <m/>
    <s v="...weiterhin in 2 Jahren möglich sein."/>
    <s v="Alter der Lernenden"/>
    <s v="Ja"/>
    <m/>
    <s v="Ja"/>
    <m/>
    <s v="Die Schullektionen sollen im progressiven Modell verteilt werden, also mehr Schule am Schluss der Ausbildung"/>
    <m/>
    <m/>
    <s v="Wie bisher: Schwerpunkt Biolandbau (mindestens die halbe Lehrzeit auf einem anerkannten Biobetrieb und 240 Lektionen Biolandbau besucht, wovon mindestens 120 Lektionen in separaten Klassen)."/>
    <m/>
    <s v="Nein"/>
    <m/>
    <s v="Die Anzahl ÜK soll gleich bleiben wie bisher."/>
    <m/>
    <m/>
    <m/>
    <s v="Ja"/>
    <s v="mitmachen der Lernenden"/>
    <m/>
    <m/>
    <s v="Mögliche Vereinfachung der Aufzeichnugen"/>
    <m/>
    <s v="Ja"/>
    <m/>
    <s v="Ja"/>
    <m/>
    <s v="Futterbau Tierhaltung praktisch"/>
    <s v="Lehrbetrieb"/>
    <m/>
    <s v="Ja"/>
    <m/>
    <m/>
  </r>
  <r>
    <d v="2019-11-27T20:41:55"/>
    <x v="0"/>
    <x v="1"/>
    <m/>
    <x v="1"/>
    <x v="2"/>
    <s v="Die Feinheiten sind meistens noch nicht vorhanden."/>
    <s v="ich verstehe die Frage nicht richtig."/>
    <s v="gehört zur Weiterbildung"/>
    <s v="gehört zur Grundbildung"/>
    <s v="gehört zur Grundbildung"/>
    <s v="gehört zur Grundbildung"/>
    <s v="gehört zur Weiterbildung"/>
    <s v="gehört zur Grundbildung"/>
    <s v="Die bestehenden Berufe sollen alle erhalten bleiben (Landwirt/Landwirtin, Gemüsegärtner/ Gemüsegärtnerin, Obstfachmann/Obstfachfrau, Winzer/Winzerin, Weintechnologe/ Weintechnologin, Geflügelfachmann/Geflügelfachfrau,)."/>
    <m/>
    <m/>
    <s v="Nein"/>
    <m/>
    <m/>
    <s v="...ebenfalls verlängert werden (3 Jahre)."/>
    <s v="Um die Zusammenhänge zu verstehen."/>
    <s v="Ja"/>
    <s v="Mechanisierung div. Reperaturarbeiten"/>
    <s v="Ja"/>
    <s v="Um den Horizont zu erweitern."/>
    <s v="Die Schullektionen sollen im progressiven Modell verteilt werden, also mehr Schule am Schluss der Ausbildung"/>
    <s v="Zusammenhänge erkennen."/>
    <s v="Nein"/>
    <s v="Wie bisher: Schwerpunkt Biolandbau (mindestens die halbe Lehrzeit auf einem anerkannten Biobetrieb und 240 Lektionen Biolandbau besucht, wovon mindestens 120 Lektionen in separaten Klassen)., Es soll eine Fachrichtung biologische Landwirtschaft geben."/>
    <s v="keine"/>
    <s v="Nein"/>
    <m/>
    <s v="Die Anzahl ÜK soll gleich bleiben wie bisher."/>
    <m/>
    <m/>
    <m/>
    <s v="Ja"/>
    <s v="Sie Passen eher auf."/>
    <m/>
    <m/>
    <s v="keine Ahnung"/>
    <m/>
    <s v="Ja"/>
    <s v="Bei uns ist es eine Teilnote."/>
    <s v="Ja"/>
    <s v="Dann wissen die Lernenden wo sie stehen."/>
    <m/>
    <s v="Lehrbetrieb"/>
    <s v="Der Lehrling fühlt sich sicherer."/>
    <s v="Ja"/>
    <s v="Bei den guten Lehrling macht es sinn."/>
    <m/>
  </r>
  <r>
    <d v="2019-11-14T19:10:18"/>
    <x v="0"/>
    <x v="2"/>
    <m/>
    <x v="0"/>
    <x v="0"/>
    <m/>
    <m/>
    <m/>
    <m/>
    <m/>
    <m/>
    <m/>
    <m/>
    <m/>
    <m/>
    <m/>
    <m/>
    <m/>
    <m/>
    <m/>
    <m/>
    <m/>
    <m/>
    <m/>
    <m/>
    <m/>
    <m/>
    <m/>
    <m/>
    <m/>
    <m/>
    <m/>
    <m/>
    <m/>
    <m/>
    <m/>
    <m/>
    <m/>
    <m/>
    <m/>
    <m/>
    <m/>
    <m/>
    <m/>
    <m/>
    <m/>
    <m/>
    <m/>
    <m/>
    <m/>
    <m/>
    <s v="Endlich, vierjährige landw. Grundausbildung! Das muss kommen!"/>
  </r>
  <r>
    <d v="2019-11-14T20:00:32"/>
    <x v="0"/>
    <x v="2"/>
    <m/>
    <x v="0"/>
    <x v="0"/>
    <m/>
    <m/>
    <m/>
    <m/>
    <m/>
    <m/>
    <m/>
    <m/>
    <m/>
    <m/>
    <m/>
    <m/>
    <m/>
    <m/>
    <m/>
    <m/>
    <m/>
    <m/>
    <m/>
    <m/>
    <m/>
    <m/>
    <m/>
    <m/>
    <m/>
    <m/>
    <m/>
    <m/>
    <m/>
    <m/>
    <m/>
    <m/>
    <m/>
    <m/>
    <m/>
    <m/>
    <m/>
    <m/>
    <m/>
    <m/>
    <m/>
    <m/>
    <m/>
    <m/>
    <m/>
    <m/>
    <m/>
  </r>
  <r>
    <d v="2019-11-14T20:39:56"/>
    <x v="0"/>
    <x v="2"/>
    <m/>
    <x v="1"/>
    <x v="1"/>
    <m/>
    <s v="Allrounder mit breitem Wissen und praktischen Fertigkeiten_x000a_• Die Fähigkeiten beobachten, erkennen und verändern sind zentral_x000a_• Ganzheitliche Sichtweise und langfristiges Denken_x000a_• Qualität produzieren und Wert von Nahrungsmitteln kennen_x000a_• Mit Boden, Pflanzen, Tieren, Menschen und Umwelt nachhaltig Lebensmittel produzieren_x000a_• Die Gesundheit von Boden, Pflanzen, Tieren und Menschen fördern_x000a_• Ökologische Zusammenhänge verstehen und anwenden können_x000a_• Das Potential des Standorts wird bei Produktionsintensität berücksichtigt_x000a_Maschinen bedienen und einstellen können"/>
    <s v="gehört zur Grundbildung"/>
    <s v="gehört zur Weiterbildung"/>
    <s v="gehört zur Grundbildung, gehört zur Weiterbildung"/>
    <s v="gehört zur Grundbildung, gehört zur Weiterbildung"/>
    <s v="gehört zur Grundbildung, gehört zur Weiterbildung"/>
    <s v="gehört zur Grundbildung, gehört zur Weiterbildung"/>
    <s v="Berufe sollen zusammengelegt werden"/>
    <m/>
    <m/>
    <s v="Ja"/>
    <s v="Biolandbau, Pflanzenbau oder Tierhaltung"/>
    <s v="Aktuell ist zu viel Stoff im Lehrplan, kann in dieser Zeit nur ungenügend vermittelt werden"/>
    <s v="...ebenfalls verlängert werden (3 Jahre)."/>
    <s v="Aktuell ist zu viel Stoff im Lehrplan, kann in dieser Zeit nur ungenügend vermittelt werden"/>
    <s v="Ja"/>
    <s v="Regenerative Landwirtschafft soll unterrichtet werden."/>
    <s v="Ja"/>
    <s v="Freiwilliger wechsel, je 2 Jahre pro Betrieb wären gut."/>
    <s v="Die Schullektionen sollen im progressiven Modell verteilt werden, also mehr Schule am Schluss der Ausbildung"/>
    <s v="am schluss der ausbildung ist mehr praxiserfahrung vorhanden, theorie kann besser verstanden werden wenn praxisbezug da ist."/>
    <m/>
    <s v="Es soll eine Fachrichtung biologische Landwirtschaft geben."/>
    <m/>
    <s v="Ja"/>
    <m/>
    <s v="Die Anzahl ÜK soll gleich bleiben wie bisher."/>
    <m/>
    <m/>
    <m/>
    <s v="Ja"/>
    <m/>
    <m/>
    <m/>
    <m/>
    <m/>
    <s v="Ja"/>
    <m/>
    <s v="Nein"/>
    <m/>
    <m/>
    <s v="teilweise zentral/teilweise Lehrbetrieb"/>
    <m/>
    <s v="Nein"/>
    <m/>
    <m/>
  </r>
  <r>
    <d v="2019-11-14T20:51:52"/>
    <x v="0"/>
    <x v="2"/>
    <m/>
    <x v="0"/>
    <x v="0"/>
    <m/>
    <m/>
    <m/>
    <m/>
    <m/>
    <m/>
    <m/>
    <m/>
    <m/>
    <m/>
    <m/>
    <m/>
    <m/>
    <m/>
    <m/>
    <m/>
    <m/>
    <m/>
    <m/>
    <m/>
    <m/>
    <m/>
    <m/>
    <m/>
    <m/>
    <m/>
    <m/>
    <m/>
    <m/>
    <m/>
    <m/>
    <m/>
    <m/>
    <m/>
    <m/>
    <m/>
    <m/>
    <m/>
    <m/>
    <m/>
    <m/>
    <m/>
    <m/>
    <m/>
    <m/>
    <m/>
    <m/>
  </r>
  <r>
    <d v="2019-11-14T20:57:38"/>
    <x v="0"/>
    <x v="2"/>
    <m/>
    <x v="1"/>
    <x v="2"/>
    <m/>
    <s v="Wie Bio Suisse"/>
    <s v="gehört zur Grundbildung"/>
    <s v="gehört zur Grundbildung"/>
    <s v="gehört zur Grundbildung"/>
    <s v="gehört zur Weiterbildung"/>
    <s v="gehört zur Grundbildung"/>
    <s v="gehört zur Grundbildung"/>
    <s v="Berufe sollen zusammengelegt werden"/>
    <m/>
    <m/>
    <s v="Nein"/>
    <m/>
    <m/>
    <s v="...ebenfalls verlängert werden (3 Jahre)."/>
    <m/>
    <s v="Ja"/>
    <m/>
    <s v="Ja"/>
    <m/>
    <s v="Die Schullektionen sollen gleichmässig linear über die Lehrzeit verteilt werden"/>
    <m/>
    <m/>
    <s v="Wie bisher: Schwerpunkt Biolandbau (mindestens die halbe Lehrzeit auf einem anerkannten Biobetrieb und 240 Lektionen Biolandbau besucht, wovon mindestens 120 Lektionen in separaten Klassen)."/>
    <m/>
    <s v="Ja"/>
    <m/>
    <s v="Die Anzahl ÜK soll gleich bleiben wie bisher."/>
    <m/>
    <m/>
    <m/>
    <s v="Ja"/>
    <m/>
    <m/>
    <m/>
    <m/>
    <m/>
    <s v="Ja"/>
    <m/>
    <s v="Ja"/>
    <m/>
    <m/>
    <s v="teilweise zentral/teilweise Lehrbetrieb"/>
    <m/>
    <s v="Ja"/>
    <m/>
    <m/>
  </r>
  <r>
    <d v="2019-11-14T21:52:23"/>
    <x v="0"/>
    <x v="2"/>
    <m/>
    <x v="1"/>
    <x v="1"/>
    <s v="Viele für die Betriebsführung wichtige Kompetenzen werden erst in der HBB vermittelt. "/>
    <s v="selbstständig arbeiten; Betriebszweig selbstständig betreuen; "/>
    <s v="gehört zur Grundbildung, gehört zur Weiterbildung"/>
    <s v="gehört zur Grundbildung, gehört zur Weiterbildung"/>
    <s v="gehört zur Grundbildung, gehört zur Weiterbildung"/>
    <s v="gehört zur Weiterbildung"/>
    <s v="gehört zur Grundbildung, gehört zur Weiterbildung"/>
    <s v="gehört zur Grundbildung, gehört zur Weiterbildung"/>
    <s v="Die bestehenden Berufe sollen alle erhalten bleiben (Landwirt/Landwirtin, Gemüsegärtner/ Gemüsegärtnerin, Obstfachmann/Obstfachfrau, Winzer/Winzerin, Weintechnologe/ Weintechnologin, Geflügelfachmann/Geflügelfachfrau,)."/>
    <m/>
    <s v="z.T. kleine AbsolventInnen-Zahlen pro Jahrgang"/>
    <s v="Ja"/>
    <s v="Biolandbau; Tierhaltung; Ackerbau"/>
    <s v="Lerninhalte besser verteilen; Vielfältigkeit des Berufs besser kennenlernen (4 Betriebe)"/>
    <s v="...ebenfalls verlängert werden (3 Jahre)."/>
    <s v="Ausreichende Dauer in Relation zu Dauer der Erstausbildung muss gewährt bleiben. "/>
    <s v="Ja"/>
    <s v="Bedürfnisse/Anliegen der Konsumenten/Steuerzahler verstehen sowie im Berufsalltag besser danach handeln/verhalten_x000a_Verständnis vermitteln, dass die Produktionstechnik im Dienst der Ökonomie, Ökologie und des Sozialen (Gesellschaftliche Leistungen der LWS) steht und nicht umgekehrt; Abkehr vom zu starken &quot;Kilo-Denken&quot; bzw. &quot;Maximierungs-Denken&quot;_x000a_Oberziel ist eine nachhaltig wertschöpfende Landwirtschaft (und nicht wie vielfach zu lesen eine &quot;produzierende&quot; Landwirtschaft)"/>
    <s v="Ja"/>
    <s v="Vielfalt der Berufs besser erlernen"/>
    <s v="Die Schullektionen sollen gleichmässig linear über die Lehrzeit verteilt werden"/>
    <s v="erlaubt besseres Vernetzen der schulischen und praktischen Bildungszielen"/>
    <s v="1.-3. Lehrjahr ein Schultag pro Woche; 4. Lehrjahr 2 Schultage pro Woche"/>
    <s v="Wie bisher: Schwerpunkt Biolandbau (mindestens die halbe Lehrzeit auf einem anerkannten Biobetrieb und 240 Lektionen Biolandbau besucht, wovon mindestens 120 Lektionen in separaten Klassen)."/>
    <m/>
    <s v="Ja"/>
    <s v="vgl. Hinweise zu Frage 4. "/>
    <s v="Die Anzahl ÜK soll gleich bleiben wie bisher."/>
    <m/>
    <m/>
    <m/>
    <s v="Nein"/>
    <s v="objektive Benotung im Rahmen von Tageskursen ist kaum gerecht umsetzbar"/>
    <m/>
    <m/>
    <m/>
    <s v="sinnvollen Einsatz, korrekte Anwendung der elektronischen technischen Hilfsmittel"/>
    <s v="Nein"/>
    <s v="Die mündliche Prüfung am Ende der Lehrzeit ist eine geeignete Form zu prüfen, ob die Kandidatin ihr Handeln reflektieren und analysieren kann. "/>
    <s v="Nein"/>
    <s v="Praktische Lerninhalte werden auch im letzten Lehrjahr vermittelt und sollen auch geprüft werden können. "/>
    <m/>
    <s v="teilweise zentral/teilweise Lehrbetrieb"/>
    <s v="Praktische Kompetenzen können in einem Praxisbetrieb realistischer geprüft werden als an einem zentralen Ort"/>
    <s v="Ja"/>
    <s v="Horizonterweiterung; Fokus auf europäische Länder (gemeinsame Agrarmärkte)"/>
    <m/>
  </r>
  <r>
    <d v="2019-11-14T23:11:04"/>
    <x v="0"/>
    <x v="2"/>
    <m/>
    <x v="1"/>
    <x v="2"/>
    <s v="Nach Vorlage"/>
    <s v="Nach Vorlage"/>
    <s v="gehört zur Grundbildung"/>
    <s v="gehört zur Grundbildung"/>
    <s v="gehört zur Grundbildung"/>
    <s v="gehört zur Grund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Biolandbau"/>
    <s v="Vernetzung von Bodenkunde, Düngung "/>
    <s v="...ebenfalls verlängert werden (3 Jahre)."/>
    <s v="Es gibt keinen beruf mit einer so breiten Aufstellung"/>
    <s v="Ja"/>
    <s v="Nebenberufe (Unterhalt Gebäude und Maschinen sollten wider mehr gefördert werden."/>
    <s v="Ja"/>
    <s v="Klar, breite Ausbildung"/>
    <s v="Die Schullektionen sollen gleichmässig linear über die Lehrzeit verteilt werden"/>
    <s v="Bessere Verteilung ergibt oft einfacherse lernen."/>
    <s v="nein "/>
    <s v="„Naturnahe Landwirtschaft“ als gemeinsame Basis in den ersten Ausbildungsjahren. Darauf aufbauend dann 3. und/oder 4. Lehrjahr Spezialisierung auf ÖLN oder Bio."/>
    <s v="Viele spezialisierte Biovorgaben müssen auf einem Betrieb erfüllt werden."/>
    <s v="Nein"/>
    <s v="Nicht zwingend, den Schulstoff sollte aber von lehrkräften gegeben werden, die die ökologie begreifen."/>
    <s v="Die Anzahl ÜK soll gleich bleiben wie bisher."/>
    <m/>
    <m/>
    <s v="Strassenvorschriften, Ladungssicherung, Sicherheit mit maschinen"/>
    <s v="Ja"/>
    <s v="Oft kann das Überlegte direkt umgesetzt werden."/>
    <s v="keine"/>
    <s v="keine"/>
    <s v="Wichtig Aspekte zum Führen von Feldkalender, Fütterungsanlagen etc."/>
    <m/>
    <s v="Ja"/>
    <s v="Ohne Benotung brauchen wir auch keine Lerndoku mher."/>
    <s v="Nein"/>
    <s v="nur wenn die Lehre neu 4. Jahre geht."/>
    <m/>
    <s v="zentraler Ort"/>
    <s v="Auf schwachen Betrieben haben die Auszubildenden  eher ein Handycap."/>
    <s v="Nein"/>
    <s v="Je nach Ort ist das Klima völlig gegenseitig zur Schweiz."/>
    <s v="Weiterbildungen , wie Betriebsleiterschule sollten mit der 4jährigen  ersetzt werden."/>
  </r>
  <r>
    <d v="2019-11-15T07:42:53"/>
    <x v="0"/>
    <x v="2"/>
    <m/>
    <x v="0"/>
    <x v="0"/>
    <m/>
    <m/>
    <m/>
    <m/>
    <m/>
    <m/>
    <m/>
    <m/>
    <m/>
    <m/>
    <m/>
    <m/>
    <m/>
    <m/>
    <m/>
    <m/>
    <m/>
    <m/>
    <m/>
    <m/>
    <m/>
    <m/>
    <m/>
    <m/>
    <m/>
    <m/>
    <m/>
    <m/>
    <m/>
    <m/>
    <m/>
    <m/>
    <m/>
    <m/>
    <m/>
    <m/>
    <m/>
    <m/>
    <m/>
    <m/>
    <m/>
    <m/>
    <m/>
    <m/>
    <m/>
    <m/>
    <m/>
  </r>
  <r>
    <d v="2019-11-15T08:51:09"/>
    <x v="0"/>
    <x v="2"/>
    <m/>
    <x v="0"/>
    <x v="0"/>
    <m/>
    <m/>
    <m/>
    <m/>
    <m/>
    <m/>
    <m/>
    <m/>
    <m/>
    <m/>
    <m/>
    <m/>
    <m/>
    <m/>
    <m/>
    <m/>
    <m/>
    <m/>
    <m/>
    <m/>
    <m/>
    <m/>
    <m/>
    <m/>
    <m/>
    <m/>
    <m/>
    <m/>
    <m/>
    <m/>
    <m/>
    <m/>
    <m/>
    <m/>
    <m/>
    <m/>
    <m/>
    <m/>
    <m/>
    <m/>
    <m/>
    <m/>
    <m/>
    <m/>
    <m/>
    <m/>
    <s v="Wenn die Lehre auf 4 Jahre verlängert würde, was ich sinnvoll fände, müssten die &quot;billigen Alternativen&quot;, die heute ausreichen um DZ zu erlangen, abgeschafft oder massiv ausgebaut werden. Ansonsten gäbe es vielleicht die Tendenz, zuerst einen anderen Beruf zu wählen und nachher eine schnelle Nachholbildung zu absolvieren, was dem Niveau der Landwirte abträglich wäre. Das ist zwar ein politischer Entscheid, aber Bio Suisse sollte sich m.E. dafür einsetzen, falls die Lehre auf 4 Jahre erweitert wird."/>
  </r>
  <r>
    <d v="2019-11-15T10:26:20"/>
    <x v="0"/>
    <x v="2"/>
    <m/>
    <x v="0"/>
    <x v="0"/>
    <m/>
    <m/>
    <m/>
    <m/>
    <m/>
    <m/>
    <m/>
    <m/>
    <m/>
    <m/>
    <m/>
    <m/>
    <m/>
    <m/>
    <m/>
    <m/>
    <m/>
    <m/>
    <m/>
    <m/>
    <m/>
    <m/>
    <m/>
    <m/>
    <m/>
    <m/>
    <m/>
    <m/>
    <m/>
    <m/>
    <m/>
    <m/>
    <m/>
    <m/>
    <m/>
    <m/>
    <m/>
    <m/>
    <m/>
    <m/>
    <m/>
    <m/>
    <m/>
    <m/>
    <m/>
    <m/>
    <s v="Reduzierte Wochenarbeitszeit auf 45 h für die Lernenden._x000a_eine bessere Vertretung der Lernenden für ihre Anliegen."/>
  </r>
  <r>
    <d v="2019-11-15T10:58:17"/>
    <x v="0"/>
    <x v="2"/>
    <m/>
    <x v="1"/>
    <x v="3"/>
    <s v="Grundvoraussetzung ist hauptsächlich das Berufsinteresse, nicht nur die Ausbildung"/>
    <s v="Vertiefte praktische Berufskenntnisse, Fähig Betriebswirtschaftlich zu denken, Freude und Stolz für den Beruf"/>
    <s v="gehört zur Grundbildung"/>
    <s v="gehört zur Grundbildung"/>
    <s v="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Biolandbau, Eigenverarbeitung und Handel"/>
    <s v="Der hohe Schulanteil im dritten Jahr erschweren eine Auswahl der Lehrstellen, eine 4 jährige Lehre mit einer gleichmässigeren Verteilung der Lektionen wäre begrüssenswert"/>
    <s v="...ebenfalls verlängert werden (3 Jahre)."/>
    <s v="Die Vielseitigkeit des zu erwerbenden Wissens und der nötigen Fertigkeiten ist zu hoch in 2 Jahren"/>
    <s v="Ja"/>
    <s v="Keine Erhöhung der Lektionen, aber mehr Möglichkeiten zur Spezialisierung ( Verarbeitung, Handel )"/>
    <s v="Ja"/>
    <s v="Ermöglicht vielseitigere Ausbildung, evtl. 2 plus 2 Lehrjahre"/>
    <s v="Die Schullektionen sollen gleichmässig linear über die Lehrzeit verteilt werden"/>
    <s v="bessere Planbarkeit und Auswahl für die Lehrbetriebe"/>
    <m/>
    <s v="Es soll eine Fachrichtung biologische Landwirtschaft geben."/>
    <s v="Bedeutung nimmt sicher Weiterhin zu"/>
    <s v="Nein"/>
    <s v="Die Umsetzung wird mehr durch die Bestimmungen der DZV bestimmt als durch den BL, deshalb ist eine aufwändigere Ausbildung nicht Sinnvoll zur Zeit"/>
    <s v="Die Anzahl ÜK soll gleich bleiben wie bisher."/>
    <m/>
    <m/>
    <s v="Ausbildung in der betrieblichen Datenerhebung und der Aufzeichnungspflichten"/>
    <s v="Ja"/>
    <s v="So bleiben die Schüler besser bei der Sache, meiner Meinung nach Benotung nur an Lehrbetrieb, nicht ins Zeugnis"/>
    <m/>
    <m/>
    <s v="Datenerfassung, Aufzeichnungspflicht"/>
    <s v="Vernünftiger und bewusster Umgang"/>
    <s v="Nein"/>
    <s v="Soll ein Instrument zur Prüfungsvorbereitung sein"/>
    <s v="Ja"/>
    <s v="Nicht viele Berufe erfordern so eine Breite Ausbildung, gibt sonst zu viel auf einmal"/>
    <s v="Produktionstechnische Bereiche"/>
    <s v="teilweise zentral/teilweise Lehrbetrieb"/>
    <s v="Verteilung wie bisher"/>
    <s v="Nein"/>
    <s v="Jeder Interessierte Landwirt hat nach der Lehre eine Vielzahl an Möglichkeiten für ein Auslandpraktikum, gehört nicht in die Grundbildung"/>
    <s v="Berufsstolz und Engagement wird etwas vernachlässigt"/>
  </r>
  <r>
    <d v="2019-11-15T11:03:29"/>
    <x v="0"/>
    <x v="2"/>
    <m/>
    <x v="1"/>
    <x v="2"/>
    <s v="Bewusst eine mittlere Flughöhe: Unternehmertum wird eher im Zuge von Erfahrungsjahren entwickelt. Zu hohe Ziele überfordert die Lernenden in ihrer Entwicklung. "/>
    <s v="Das sehr breite landwirtschaftliche Berufswissen wird in der Praxis angewendet. Sein Handeln ist reflektiert, eigenverantwortlich, ökologisch und auch ethisch abgestützt. Er hat in den Lehrjahren an Reife gewonnen, um in Eigeninitiative weitere Lerninhalte der Weiterbildung anzueignen"/>
    <s v="gehört zur Grundbildung, gehört zur Weiterbildung"/>
    <s v="gehört zur Grundbildung, gehört zur Weiterbildung"/>
    <s v="gehört zur Grundbildung, gehört zur Weiterbildung"/>
    <s v="gehört zur Weiterbildung"/>
    <s v="gehört zur Grund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Nein"/>
    <m/>
    <s v="Die Situation ist nicht so schlecht! Ich bin gegen vier Lehrjahre."/>
    <s v="...ebenfalls verlängert werden (3 Jahre)."/>
    <s v="Eine Zweitausbildung ist Stand heute in zwei Jahren schon sehr sportlich."/>
    <s v="Ja"/>
    <s v="Bodenkunde (technisch - und qualitativ) muss aus dem Mauerblümchendasein befreit werden. "/>
    <s v="Nein"/>
    <s v="Es gibt grosse, vielseitige Betriebe, wo mehrere Lehrjahre pro Betrieb für beide Parteien (AZUBI und LM) nur von Vorteil sind."/>
    <s v="Die Schullektionen sollen im progressiven Modell verteilt werden, also mehr Schule am Schluss der Ausbildung"/>
    <m/>
    <m/>
    <s v="„Naturnahe Landwirtschaft“ als gemeinsame Basis in den ersten Ausbildungsjahren. Darauf aufbauend dann 3. und/oder 4. Lehrjahr Spezialisierung auf ÖLN oder Bio."/>
    <s v="Widerwillig Variante b) Das ist doch einfach Kabis mit dem besserwisserischen Bio-Sonderstatüsschen! Wir müssen die Grundbildung generell ökologischer machen. Die ganze politische Grosswetterlage zwingt auch die ach-so-schlechten ÖLN- Betriebe dahingehend! Schluss mit dem einander ausspielen. Ich, nota bene ein Betriebsleiter eines Biobetriebes, stelle lieber einen breit denkenden &quot;Normalo-Landwirt&quot; an als ein ideologisch gezüchteter Sonderling an. "/>
    <s v="Ja"/>
    <s v="Klar von Nöten. Siehe Antwort oben. "/>
    <s v="Die Anzahl ÜK soll gleich bleiben wie bisher."/>
    <m/>
    <m/>
    <m/>
    <s v="Nein"/>
    <s v="Keine Zeitverschwendung für Kompetenznachweise, die nur das Kurzzeitgedächtnis belohnen (nur Tägige ÜK's). "/>
    <s v="Status Quo ist gut"/>
    <m/>
    <s v="bewusst nur berufsbezogene zwingende Inhalte abdecken"/>
    <s v="Selbstmanagement in Social-Media durch Reflektion des eigenen Verhaltens, Spezifische inhaltliche Kompetenzen der Landwirtschaftlichen Digitalisierung kommt durch learning by doing. "/>
    <s v="Nein"/>
    <s v="Lernende haben genügend andere Prüfungen. Sonst ist letztendlich noch der Lehrmeister schuld bei schlechter Note"/>
    <s v="Ja"/>
    <s v="mal etwas abschliessen können. ist in anderen Berufen auch so."/>
    <s v="Wie bis anhin: praktische Teilprüfung in Mechanisierung und Tierhaltung"/>
    <s v="Lehrbetrieb"/>
    <s v="wie bis anhin"/>
    <s v="Nein"/>
    <s v="Aber bitteschön! Das gehört jetzt wirklich in den Bereich der Weiterbildung! (Nicht zu verwechseln mit den sehr guten wöchigen Besuchen z.B. Ostdeutschland oder Frankreich) "/>
    <s v="Berufliche Grundbildung nicht &quot;verkopfen&quot; und mit zu hohen Zielen veridealisieren und damit überfordern! "/>
  </r>
  <r>
    <d v="2019-11-15T18:57:40"/>
    <x v="0"/>
    <x v="2"/>
    <m/>
    <x v="1"/>
    <x v="2"/>
    <s v="Als Inhaber EFZ fehlt klar betriebswirtschaftliches Wissen und Unternehmermanagement"/>
    <s v="produktionstechnische Kenntnisse, selbständiges und sicheres Arbeiten, "/>
    <s v="gehört zur Grundbildung"/>
    <s v="gehört zur Weiterbildung"/>
    <s v="gehört zur Grundbildung, gehört zur Weiterbildung"/>
    <s v="gehört zur Grundbildung, 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Nein"/>
    <m/>
    <s v="mehr ÜKs, mehr Mathematik in der Schule"/>
    <s v="...weiterhin in 2 Jahren möglich sein."/>
    <s v="Die Aufnahmefähigkeit eines Zweitausbildners ist viel höher"/>
    <s v="Ja"/>
    <s v="siehe Frage oben"/>
    <s v="Ja"/>
    <s v="Es gibt kaum einen vielseitigeren Beruf, Also muss auch die Ausbildung vielseitig sein"/>
    <s v="Die Schullektionen sollen gleichmässig linear über die Lehrzeit verteilt werden"/>
    <s v="Die Lernenden müssen früh spüren was gefordert wird und brauchen regelmässige Unterstützung"/>
    <m/>
    <s v="„Naturnahe Landwirtschaft“ als gemeinsame Basis in den ersten Ausbildungsjahren. Darauf aufbauend dann 3. und/oder 4. Lehrjahr Spezialisierung auf ÖLN oder Bio."/>
    <s v="Auch ein Biolandwirt tut gut daran zu wissen was seine Berufskollegen  im konventionellen Sektor für Anforderungen haben"/>
    <s v="Ja"/>
    <s v="Thema Boden und reg Landwirtschaft wäre mehr von Bedeutung"/>
    <s v="Es braucht mehr Tage ÜK."/>
    <n v="12"/>
    <m/>
    <m/>
    <s v="Ja"/>
    <m/>
    <s v="Futterkoonservierung"/>
    <m/>
    <s v="z.B smart cow, redonline, e-feldkalender"/>
    <m/>
    <s v="Ja"/>
    <s v="Es steckt sehr viel Zeit vom Lernenden wie auch vom unterstützenden Lehrmeister dahinter"/>
    <s v="Ja"/>
    <m/>
    <m/>
    <s v="Lehrbetrieb"/>
    <m/>
    <s v="Nein"/>
    <s v="Da bleibt später noch genug Zeit"/>
    <m/>
  </r>
  <r>
    <d v="2019-11-15T23:57:17"/>
    <x v="0"/>
    <x v="2"/>
    <m/>
    <x v="1"/>
    <x v="1"/>
    <s v="Wie in anderen Berufen auch"/>
    <s v="Grundkenntnisse in allen wichtigen Landwirtschaftlichen arbeiten"/>
    <s v="gehört zur Grundbildung"/>
    <s v="gehört zur Weiterbildung"/>
    <s v="gehört zur Grundbildung"/>
    <s v="gehört zur Weiterbildung"/>
    <s v="gehört zur Weiterbildung"/>
    <s v="gehört zur Grundbildung"/>
    <s v="Die bestehenden Berufe sollen alle erhalten bleiben (Landwirt/Landwirtin, Gemüsegärtner/ Gemüsegärtnerin, Obstfachmann/Obstfachfrau, Winzer/Winzerin, Weintechnologe/ Weintechnologin, Geflügelfachmann/Geflügelfachfrau,)."/>
    <m/>
    <m/>
    <s v="Nein"/>
    <m/>
    <s v="Zuwenig Unterrichtstunden und zuviel Schule im 3. Lehrjahr"/>
    <s v="...ebenfalls verlängert werden (3 Jahre)."/>
    <s v="1 Jahr verkürzt ist angemessen"/>
    <s v="Ja"/>
    <s v="Mehr Unterricht für Geflügel, Schweine, spez. Ackerkulturen, Weiterverarbeitung auf Betrieb"/>
    <s v="Ja"/>
    <s v="Einblick in verschiedene Kulturen u d Tiergattungen möglich"/>
    <s v="Die Schullektionen sollen gleichmässig linear über die Lehrzeit verteilt werden"/>
    <s v="Lehrling ist immer gleichviel auf Betrieb, egal in welchem Lehrjahr er gerade ist"/>
    <m/>
    <s v="Wie bisher: Schwerpunkt Biolandbau (mindestens die halbe Lehrzeit auf einem anerkannten Biobetrieb und 240 Lektionen Biolandbau besucht, wovon mindestens 120 Lektionen in separaten Klassen)."/>
    <m/>
    <s v="Ja"/>
    <m/>
    <s v="Es braucht weniger ÜK als bisher."/>
    <s v="In Schule integrieren"/>
    <s v="Beibehalten"/>
    <m/>
    <s v="Ja"/>
    <s v="Wichtiger Unterricht"/>
    <m/>
    <m/>
    <s v="Was momentan in der landwirtschaftlichen Praxis breit eingesetzt wird"/>
    <m/>
    <s v="Nein"/>
    <s v="Einfluss Lehrmeister zu gross, muss z.T nicht von Lehrling erarbeitet werden"/>
    <s v="Nein"/>
    <s v="Ins 3 Lehrjahr verschieben wenn 4 Jahre Ausbidung"/>
    <m/>
    <s v="zentraler Ort"/>
    <m/>
    <s v="Nein"/>
    <m/>
    <m/>
  </r>
  <r>
    <d v="2019-11-17T09:44:24"/>
    <x v="0"/>
    <x v="2"/>
    <m/>
    <x v="0"/>
    <x v="0"/>
    <m/>
    <m/>
    <m/>
    <m/>
    <m/>
    <m/>
    <m/>
    <m/>
    <m/>
    <m/>
    <m/>
    <m/>
    <m/>
    <m/>
    <m/>
    <m/>
    <m/>
    <m/>
    <m/>
    <m/>
    <m/>
    <m/>
    <m/>
    <m/>
    <m/>
    <m/>
    <m/>
    <m/>
    <m/>
    <m/>
    <m/>
    <m/>
    <m/>
    <m/>
    <m/>
    <m/>
    <m/>
    <m/>
    <m/>
    <m/>
    <m/>
    <m/>
    <m/>
    <m/>
    <m/>
    <m/>
    <m/>
  </r>
  <r>
    <d v="2019-11-18T09:29:57"/>
    <x v="0"/>
    <x v="2"/>
    <m/>
    <x v="1"/>
    <x v="2"/>
    <s v="Eigentlich möchte ich zwei Antworten ankreuzen: Auch &quot;ist ein qualifizierter Arbeitnehmer&quot;. Da in der Realität die meisten als selbständige LandwirtInnen einen Betrieb führen, habe ich das zweite angekreuzt. "/>
    <s v="Produktionstechnische Kompetenzen inkl. Recherche-Kompetenzen, um neue Erkenntnisse ins eigene Berufsleben einzubauen (Pflanzenbau, Tierhaltung, Mechanisierung, Ökologische Zusammenhänge)_x000a_Kenntnisse rund um die Herstellung von Lebensmitteln_x000a_Kenntnisse der gesetzlichen Grundlagen_x000a_Langfristiges Denken, vernetztes Denken_x000a_Offenheit, Kommunikation_x000a_Kenntnisse von Marktmechanismen_x000a__x000a__x000a_"/>
    <s v="gehört zur Grundbildung"/>
    <s v="gehört zur Grundbildung"/>
    <s v="gehört zur Grundbildung"/>
    <s v="gehört zur Grundbildung"/>
    <s v="gehört zur Grundbildung"/>
    <s v="gehört zur Grundbildung"/>
    <s v="Berufe sollen zusammengelegt werden"/>
    <s v="Winzerin und Weintechnologin"/>
    <s v="Ich kann mir vorstellen, dass Winzer und Weintechnologe oft von derselben Person praktiziert wird. Eine Zusammenlegung wäre allenfalls sinnvoll. Allerdings kein Muss._x000a_Bei den übrigen Berufen könnte ich mir vorstellen, dass eine Grundausbildung Landwirtin angeboten wird und Gemüsegärtnerin, Obstfachfrau und Geflügelfachfrau als Weiterbildungen angeboten werden. So haben die Spezialistinnen dennoch eine breite Grundausbildung."/>
    <s v="Ja"/>
    <s v="jeweils Spezialisierung Biolandbau"/>
    <s v="Die Verteilung der Schultage auf die drei Jahre. Es ist nicht einzusehen, weshalb Landwirtinnen nicht wie in anderen Berufen während dreier Jahre 1 Schultag pro Woche haben. Ansonsten zufrieden mit drei Jahren. Halte 4 Jahre für aufgebläht."/>
    <s v="...weiterhin in 2 Jahren möglich sein."/>
    <s v="Ich bin gegen eine Verlängerung auf 4 Jahre und daher auch gegen eine Verlängerung der EBA-Ausbildung auf 3 Jahre."/>
    <s v="Nein"/>
    <s v="Ich bin gegen eine 4 Jahre dauernde Lehre."/>
    <s v="Ja"/>
    <s v="Der Lehstellenwechsel bietet die Möglichkeit, auch in der Arbeitswelt vielfältige Erfahrungen zu sammeln. So sind auch spezielle Betriebe für die Lernenden interessant."/>
    <s v="Die Schullektionen sollen gleichmässig linear über die Lehrzeit verteilt werden"/>
    <s v="Die jetzige Situation ist unbefriedigend. Im 3. Lehrjahr kosten die Lernenden am meisten, sind aber am wenigsten auf dem Betrieb. Für Lehrmeister ist das unlogisch."/>
    <m/>
    <s v="„Naturnahe Landwirtschaft“ als gemeinsame Basis in den ersten Ausbildungsjahren. Darauf aufbauend dann 3. und/oder 4. Lehrjahr Spezialisierung auf ÖLN oder Bio."/>
    <s v="Eine Abkoppelung vom Biolandbau von der &quot;übrigen&quot; Landwirtschaft finde ich gefährlich. Es ist besser, wenn sich &quot;Bios&quot; und &quot;Nicht-Bios&quot; miteinander auseinandersetzen müssen. Es besteht sonst die Gefahr des Tunnel-Blicks (auf beiden Seiten!!)"/>
    <s v="Nein"/>
    <s v="Ökologie und Nachhaltigkeit ist fächerübergreifend. Dies muss auch so unterrichtet werden, nicht in separaten Lektionen."/>
    <s v="Es braucht weniger ÜK als bisher."/>
    <s v="ca. 6"/>
    <s v="Arbeitssicherheit und Gesundheitsschutz zusammenlegen._x000a_Ev. auch einen Teil der Arbeitssicherheit mit den Hebefahrzeugen zusammenlegen._x000a_Die beiden Tage Maschinen einstellen und warten zusammenlegen._x000a_Generell sind die ÜKs eher zu theoretisch. Der theoretische Teil gehört aber in die Berufsschule (z.B. Mechanisierung). Die ÜKs dienen der praktischen Ausbildung in Bereichen, die nicht auf jedem Betrieb vorhanden sind. Also soll ein Lernender, der auf einem Futterbaubetrieb arbeitet, im ÜK Ackerbau-Maschinen kennenlernen und umgekehrt."/>
    <s v="Am ÜK Tag zum Pflanzenschutz sollen auch biotaugliche Pflanzenschutz-Massnahmen gelehrt werden."/>
    <s v="Ja"/>
    <s v="So werden die ÜKs auch ernst genommen."/>
    <m/>
    <m/>
    <s v="Die gebräuchlichen digitalen Hilfsmittel (z.B. elektronischer Feldkalender, Smart-Cow, etc.)_x000a_Unnötig ist ein sogenanntes E-Learning. Oder dies sollte nur eingeführt werden, wenn die entsprechende Berufsschule über genügend Internet-Kapazität verfügt, dass nicht die halbe Unterrichtsstunde vergehet, bis sich jeder einloggen konnte (das war auf der Rütti im Jahr 2017/18 so und machte das E-Learning ziemlich lächerlich)."/>
    <s v="Sie sollen damit umgehen können. Meist werden sie dabei ihre Lehrer überflügeln..."/>
    <s v="Ja"/>
    <s v="Die Lerndoku muss dringend und komplett überdacht werden. Sie ist viel zu aufwendig und viel zu wenig klar. In anderen Berufen gibt es kein solches Mammut-Werk, welches die Lernenden in ihrer Freizeit erstellen müssen! Die Lerndoku sollte kleiner werden, klarer strukturiert und mit klareren Aufträgen versehen. Ein kleiner freier Teil kann bleiben, allerdings nach Wahl der Lernenden. Wenn dafür die Lerndoku benotet wird, gibt das mit Sicherheit ansprechendere Resultate als in der jetzigen Situation, wo die Lerndoku einfach nur eine mühselige Last ist."/>
    <s v="Ja"/>
    <s v="Ich finde es angenehm für die Lernenden, nicht alle praktischen Prüfungen gleichzeitig zu absolvieren. Für die Lehrbetriebe ist es ebenfalls angenehmer, da nicht gleich zwei Tage benötigt werden."/>
    <s v="Wie bisher Tierhaltung 1 und Mechanisierung"/>
    <s v="Lehrbetrieb"/>
    <s v="Eine Zentralisierung finde ich nicht gut. Gerade der Lehrbetrieb bietet den Lernenden die Möglichkeit, ihre erworbenen PRAKTISCHEN Fähigkeiten optimal zu präsentieren. Es wird ja die Theorie schon zentral geprüft, das reicht an &quot;Gleichheit&quot;."/>
    <s v="Nein"/>
    <s v="Ich finde es früh genug, nach der Ausbildung ins Ausland zu gehen. Ein Auslandjahr in der Grundbildung würde eine Kooridination der Lehrinhalte mit den betreffenden Ländern voraussetzten, was ich mir schwierig vorstelle."/>
    <s v="Ich finde es manipulativ, dass die Bio-Suisse eine vorgefertigte Antwort zum Abnicken anbietet. Das kommt mir vor, wie wenn jemand für mich den Wahlzettel ausfüllte."/>
  </r>
  <r>
    <d v="2019-11-19T07:24:11"/>
    <x v="0"/>
    <x v="2"/>
    <m/>
    <x v="1"/>
    <x v="3"/>
    <s v="Eine 4 jährige Ausbildung ist zum leiten eines landwirtschaftlichen Betriebes ausreichend, es sollte nicht sein das vorgeschrieben wird wer einen Betrieb leiten darf."/>
    <s v="Selbständiges führen eines landwirtschaftlichen Betriebes."/>
    <s v="gehört zur Grundbildung"/>
    <s v="gehört zur Grundbildung"/>
    <s v="gehört zur Grundbildung"/>
    <s v="gehört zur Grundbildung, gehört zur Weiterbildung"/>
    <s v="gehört zur Grundbildung"/>
    <s v="gehört zur Grundbildung, gehört zur Weiterbildung"/>
    <s v="Berufe sollen zusammengelegt werden"/>
    <s v="Gem. Musterantwort"/>
    <s v="Gem. Musterantwort"/>
    <s v="Ja"/>
    <s v="Gem. Musterantwort"/>
    <s v="Ungleich Verteilung der Schulzeit. Andere Berufe haben deutlich mehr Schulzeit, z. FAGE, 1+ 3 LJ.  2 Tage, 2 LJ. 1 Tag pro Woche"/>
    <s v="...ebenfalls verlängert werden (3 Jahre)."/>
    <m/>
    <s v="Ja"/>
    <s v="Markt und Betriebswirtschaft"/>
    <s v="Ja"/>
    <s v="Verschiedene Produktionsrichtungen kennenlernen."/>
    <s v="Die Schullektionen sollen im progressiven Modell verteilt werden, also mehr Schule am Schluss der Ausbildung"/>
    <s v="Junge Bauern wollen arbeiten, dass Interesse an Betriebswirtschaft kommt später."/>
    <m/>
    <s v="Wie bisher: Schwerpunkt Biolandbau (mindestens die halbe Lehrzeit auf einem anerkannten Biobetrieb und 240 Lektionen Biolandbau besucht, wovon mindestens 120 Lektionen in separaten Klassen)., „Naturnahe Landwirtschaft“ als gemeinsame Basis in den ersten Ausbildungsjahren. Darauf aufbauend dann 3. und/oder 4. Lehrjahr Spezialisierung auf ÖLN oder Bio."/>
    <m/>
    <s v="Nein"/>
    <m/>
    <s v="Die Anzahl ÜK soll gleich bleiben wie bisher."/>
    <m/>
    <m/>
    <m/>
    <s v="Nein"/>
    <m/>
    <m/>
    <m/>
    <m/>
    <m/>
    <s v="Ja"/>
    <m/>
    <s v="Ja"/>
    <s v="Prüfung im gewohnten Umfeld"/>
    <s v="Tierhaltung, Mechanisierung, Pflanzenbauu"/>
    <s v="Lehrbetrieb"/>
    <m/>
    <s v="Ja"/>
    <m/>
    <m/>
  </r>
  <r>
    <d v="2019-11-25T09:59:53"/>
    <x v="0"/>
    <x v="2"/>
    <m/>
    <x v="1"/>
    <x v="3"/>
    <s v="Verlängerung auf 4 Jahre mind 1. evtl. auch 2.Jahr Biologischer Landbau"/>
    <s v="Führung eines einfacheren Betriebes, sowie einzelne Betriebszweige selbständig"/>
    <s v="gehört zur Grundbildung"/>
    <s v="gehört zur Grundbildung"/>
    <s v="gehört zur Grundbildung"/>
    <s v="gehört zur Grundbildung"/>
    <s v="gehört zur Grundbildung"/>
    <s v="gehört zur Grundbildung"/>
    <s v="Berufe sollen zusammengelegt werden"/>
    <s v="alle "/>
    <s v="In Zukunft wird vielseitiges Können gefragt sein"/>
    <s v="Ja"/>
    <s v="Biologischer Landbau"/>
    <s v="Bessere Vertiefung in Spezialgebiete"/>
    <s v="...ebenfalls verlängert werden (3 Jahre)."/>
    <s v="Ziel soll sein, dass alle Landwirte EFZ auf gleiches Niveau kommen"/>
    <s v="Ja"/>
    <s v="Biologischer Landbau"/>
    <s v="Ja"/>
    <s v="Mehr Vielfalt in der Lehre"/>
    <s v="Die Schullektionen sollen im progressiven Modell verteilt werden, also mehr Schule am Schluss der Ausbildung"/>
    <s v="Vertiefung"/>
    <s v="Nein"/>
    <s v="Es soll eine Fachrichtung biologische Landwirtschaft geben."/>
    <s v="Das ist der Boden der landwirtschaftlichen Ausbildung"/>
    <s v="Ja"/>
    <s v="Ist sehr wichtig diesen Weg zusammen mit den Konsumenten zu gehen (nicht nur in der Werbung, sondern praktizieren)"/>
    <s v="Die Anzahl ÜK soll gleich bleiben wie bisher."/>
    <m/>
    <m/>
    <s v="Sicherheit"/>
    <s v="Ja"/>
    <s v="Besseres Mitmachen"/>
    <m/>
    <m/>
    <s v="immer mehr"/>
    <s v="immer mehr"/>
    <s v="Ja"/>
    <s v="Besseres Interesse, Gute Pflichtbewusste Schreibarbeit ist auch in der Landwirtschaft sehr wichtig"/>
    <s v="Nein"/>
    <s v="Wenn 4 Jahre Ende 3. Lehrjahr"/>
    <m/>
    <s v="Lehrbetrieb"/>
    <s v="Lernende können aufzeigen, wie gut sie die praktischen Arbeiten auf dem Lehrbetrieb verstanden haben. Lernwille grösser"/>
    <s v="Nein"/>
    <s v="Ausland ist in Sachen Oekologie in der Regel kein Vorbild"/>
    <m/>
  </r>
  <r>
    <d v="2019-11-27T06:47:57"/>
    <x v="0"/>
    <x v="2"/>
    <m/>
    <x v="0"/>
    <x v="0"/>
    <m/>
    <m/>
    <m/>
    <m/>
    <m/>
    <m/>
    <m/>
    <m/>
    <m/>
    <m/>
    <m/>
    <m/>
    <m/>
    <m/>
    <m/>
    <m/>
    <m/>
    <m/>
    <m/>
    <m/>
    <m/>
    <m/>
    <m/>
    <m/>
    <m/>
    <m/>
    <m/>
    <m/>
    <m/>
    <m/>
    <m/>
    <m/>
    <m/>
    <m/>
    <m/>
    <m/>
    <m/>
    <m/>
    <m/>
    <m/>
    <m/>
    <m/>
    <m/>
    <m/>
    <m/>
    <m/>
    <m/>
  </r>
  <r>
    <d v="2019-11-28T14:40:34"/>
    <x v="0"/>
    <x v="2"/>
    <m/>
    <x v="1"/>
    <x v="1"/>
    <s v="Antwort 1 und zwei."/>
    <s v="Die Bereiche sind sehr umfassend und können so nicht direkt zugeordnet werden. Am ehesten würde ich 1 und 4 zuteilen."/>
    <s v="gehört zur Grundbildung"/>
    <s v="gehört zur Grundbildung, gehört zur Weiterbildung"/>
    <s v="gehört zur Grundbildung, gehört zur Weiterbildung"/>
    <s v="gehört zur Weiterbildung"/>
    <s v="gehört zur Grundbildung, gehört zur Weiter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Ja, Nein"/>
    <m/>
    <s v="Die Niveauunterschiede und Ansprüche der Lernenden im Beruf Landwirt EFZ sind sehr verschieden. Deshalb ist in meinen Augen die die dreijährige und die vierjährige Ausbildung nötig."/>
    <s v="...weiterhin in 2 Jahren möglich sein."/>
    <s v="Die dreijährige Ausbildung soll auf zwei Jahre verkürzbar sein. Die vierjährige auf drei Jahre."/>
    <s v="Ja"/>
    <s v="Der Schulunterricht soll in der vierjährigen Lehre auf 1900 Lektionen erhöht werden."/>
    <s v="Ja"/>
    <m/>
    <s v="Die Schullektionen sollen gleichmässig linear über die Lehrzeit verteilt werden"/>
    <s v="In den ersten drei Ausbildungsjahren ( 3 und 4- jährige Lehre ) soll die Anzahl Lektionen pro Schuljahr identisch sein. Eine mögliche Verteilung wäre ein Schultag pro Woche plus 7 Blockwoche im Winter. Die Kantone sollen selber wählen können, welche Verteilung innerhalb des Schuljahres ( auch im 4 Lehrjahr ) am besten passt."/>
    <m/>
    <s v="„Naturnahe Landwirtschaft“ als gemeinsame Basis in den ersten Ausbildungsjahren. Darauf aufbauend dann 3. und/oder 4. Lehrjahr Spezialisierung auf ÖLN oder Bio."/>
    <m/>
    <s v="Nein"/>
    <s v="Es ist nicht nötig, die Anzahl Lektionen in diesem Bereich zu erhöhen. Das Thema wird handlungsorientiert unterrichtet und fliesst überall ein."/>
    <s v="Die Anzahl ÜK soll gleich bleiben wie bisher."/>
    <m/>
    <m/>
    <m/>
    <s v="Nein"/>
    <m/>
    <m/>
    <m/>
    <m/>
    <m/>
    <s v="Nein"/>
    <m/>
    <s v="Ja"/>
    <s v="Mechanisierung im 4. Semester, Pflanzenbau und Tierhaltung im letzten Semester der Lehre (6 resp. 8)"/>
    <m/>
    <s v="teilweise zentral/teilweise Lehrbetrieb"/>
    <m/>
    <s v="Nein"/>
    <s v="Praktikum gehören nicht in die Grundbildung, nach der Grundbildung sehr wünschenswert."/>
    <m/>
  </r>
  <r>
    <d v="2019-12-08T19:51:41"/>
    <x v="0"/>
    <x v="2"/>
    <m/>
    <x v="0"/>
    <x v="0"/>
    <m/>
    <m/>
    <m/>
    <m/>
    <m/>
    <m/>
    <m/>
    <m/>
    <m/>
    <m/>
    <m/>
    <m/>
    <m/>
    <m/>
    <m/>
    <m/>
    <m/>
    <m/>
    <m/>
    <m/>
    <m/>
    <m/>
    <m/>
    <m/>
    <m/>
    <m/>
    <m/>
    <m/>
    <m/>
    <m/>
    <m/>
    <m/>
    <m/>
    <m/>
    <m/>
    <m/>
    <m/>
    <m/>
    <m/>
    <m/>
    <m/>
    <m/>
    <m/>
    <m/>
    <m/>
    <m/>
    <m/>
  </r>
  <r>
    <d v="2019-11-16T19:44:20"/>
    <x v="1"/>
    <x v="2"/>
    <m/>
    <x v="0"/>
    <x v="0"/>
    <m/>
    <m/>
    <m/>
    <m/>
    <m/>
    <m/>
    <m/>
    <m/>
    <m/>
    <m/>
    <m/>
    <m/>
    <m/>
    <m/>
    <m/>
    <m/>
    <m/>
    <m/>
    <m/>
    <m/>
    <m/>
    <m/>
    <m/>
    <m/>
    <m/>
    <m/>
    <m/>
    <m/>
    <m/>
    <m/>
    <m/>
    <m/>
    <m/>
    <m/>
    <m/>
    <m/>
    <m/>
    <m/>
    <m/>
    <m/>
    <m/>
    <m/>
    <m/>
    <m/>
    <m/>
    <m/>
    <m/>
  </r>
  <r>
    <d v="2019-11-22T11:02:42"/>
    <x v="0"/>
    <x v="3"/>
    <m/>
    <x v="1"/>
    <x v="1"/>
    <s v="Betriebsleitr brauchen heute eine weitere Ausbildung im Management Bereich"/>
    <s v="Alle anfallenden Arbeiten auf dem Betrieb selbständig ausführen, über die Pflicht-Büroarbeiten Bescheid wissen. "/>
    <s v="gehört zur Grundbildung"/>
    <s v="gehört zur Grundbildung, gehört zur Weiterbildung"/>
    <s v="gehört zur Grundbildung, 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Bio immer noch als Spezialisierung und nicht als eigenständige Ausbildung, gemeinsame Grundbildung für Toleranz und gegenseitiges Verständnis"/>
    <s v="Zu viel Schulstoff in 3 Jahren! Im 3. Lehrjahr zu wenig Praxistage"/>
    <s v="...ebenfalls verlängert werden (3 Jahre)."/>
    <s v="Anforderungen sehr hoch, hohe Schulpräsenz daher viel Praxis schnell verpasst"/>
    <s v="Nein"/>
    <s v="genügend Schulstoff für 4 Jahre"/>
    <s v="Ja"/>
    <s v="Sehr spezialisierte Betriebe, mehr sehen und erfahren soll möglich bleiben"/>
    <s v="Die Schullektionen sollen gleichmässig linear über die Lehrzeit verteilt werden"/>
    <s v="Praxis nicht verpassen in keinem Jahr"/>
    <m/>
    <s v="„Naturnahe Landwirtschaft“ als gemeinsame Basis in den ersten Ausbildungsjahren. Darauf aufbauend dann 3. und/oder 4. Lehrjahr Spezialisierung auf ÖLN oder Bio."/>
    <s v="Gemeinsam sind wir stark, Landwirte nicht trennen nach Bio und Nicht-Bio"/>
    <s v="Ja"/>
    <s v="Angepasst an die modernen Anforderungen"/>
    <s v="Die Anzahl ÜK soll gleich bleiben wie bisher."/>
    <m/>
    <m/>
    <m/>
    <s v="Ja"/>
    <s v="Motivation und Betonung der Wichtigkeit"/>
    <m/>
    <m/>
    <s v="Pflicht-Büro Arbeiten! Werden heute nicht mehr auf dem papier ausgefüllt...."/>
    <m/>
    <s v="Ja"/>
    <s v="Motivation und Betonung der Wichtigkeit"/>
    <s v="Ja"/>
    <s v="Splittung hilft den Jugendlichen"/>
    <s v="Aktuell nicht schlecht gelöst, Schade dass Tiere in Schlussprüfung komplett weg"/>
    <s v="Lehrbetrieb"/>
    <s v="Dort wo der Lehrling seine Kompetenzen erworben hat, kann er sie auch am besten zeigen."/>
    <s v="Ja"/>
    <m/>
    <m/>
  </r>
  <r>
    <d v="2019-11-30T14:28:33"/>
    <x v="0"/>
    <x v="3"/>
    <m/>
    <x v="1"/>
    <x v="1"/>
    <s v="Das EFZ bietet nicht das nötige Wissen um eine Betriebsleitung zu übernehmen"/>
    <s v="Selbstständig aufgetragene Arbeiten auzuführen"/>
    <s v="gehört zur Grundbildung"/>
    <s v="gehört zur Weiterbildung"/>
    <s v="gehört zur Weiterbildung"/>
    <s v="gehört zur Weiterbildung"/>
    <s v="gehört zur Grundbildung"/>
    <s v="gehört zur Weiterbildung"/>
    <s v="Die bestehenden Berufe sollen alle erhalten bleiben (Landwirt/Landwirtin, Gemüsegärtner/ Gemüsegärtnerin, Obstfachmann/Obstfachfrau, Winzer/Winzerin, Weintechnologe/ Weintechnologin, Geflügelfachmann/Geflügelfachfrau,)."/>
    <m/>
    <m/>
    <s v="Nein"/>
    <m/>
    <m/>
    <s v="...weiterhin in 2 Jahren möglich sein."/>
    <m/>
    <s v="Nein"/>
    <m/>
    <s v="Ja"/>
    <m/>
    <s v="Die Schullektionen sollen gleichmässig linear über die Lehrzeit verteilt werden"/>
    <m/>
    <m/>
    <s v="Wie bisher: Schwerpunkt Biolandbau (mindestens die halbe Lehrzeit auf einem anerkannten Biobetrieb und 240 Lektionen Biolandbau besucht, wovon mindestens 120 Lektionen in separaten Klassen)."/>
    <m/>
    <s v="Ja"/>
    <s v="Nun ja, ein grosser Teil der DZ sind Leistungsgebunden für Oko etc.. der Schulstoff macht nur 3% aus !?!?!"/>
    <s v="Die Anzahl ÜK soll gleich bleiben wie bisher."/>
    <m/>
    <m/>
    <m/>
    <s v="Ja"/>
    <m/>
    <m/>
    <m/>
    <m/>
    <m/>
    <s v="Ja"/>
    <m/>
    <s v="Ja"/>
    <m/>
    <m/>
    <s v="Lehrbetrieb"/>
    <m/>
    <s v="Ja"/>
    <s v="Schaut über den Tellerrand"/>
    <m/>
  </r>
  <r>
    <d v="2019-11-27T07:48:48"/>
    <x v="2"/>
    <x v="4"/>
    <m/>
    <x v="0"/>
    <x v="0"/>
    <m/>
    <m/>
    <m/>
    <m/>
    <m/>
    <m/>
    <m/>
    <m/>
    <m/>
    <m/>
    <m/>
    <m/>
    <m/>
    <m/>
    <m/>
    <m/>
    <m/>
    <m/>
    <m/>
    <m/>
    <m/>
    <m/>
    <m/>
    <m/>
    <m/>
    <m/>
    <m/>
    <m/>
    <m/>
    <m/>
    <m/>
    <m/>
    <m/>
    <m/>
    <m/>
    <m/>
    <m/>
    <m/>
    <m/>
    <m/>
    <m/>
    <m/>
    <m/>
    <m/>
    <m/>
    <m/>
    <m/>
  </r>
  <r>
    <d v="2019-12-09T14:51:02"/>
    <x v="2"/>
    <x v="4"/>
    <m/>
    <x v="0"/>
    <x v="0"/>
    <m/>
    <m/>
    <m/>
    <m/>
    <m/>
    <m/>
    <m/>
    <m/>
    <m/>
    <m/>
    <m/>
    <m/>
    <m/>
    <m/>
    <m/>
    <m/>
    <m/>
    <m/>
    <m/>
    <m/>
    <m/>
    <m/>
    <m/>
    <m/>
    <m/>
    <m/>
    <m/>
    <m/>
    <m/>
    <m/>
    <m/>
    <m/>
    <m/>
    <m/>
    <m/>
    <m/>
    <m/>
    <m/>
    <m/>
    <m/>
    <m/>
    <m/>
    <m/>
    <m/>
    <m/>
    <m/>
    <m/>
  </r>
  <r>
    <d v="2019-12-09T17:06:06"/>
    <x v="2"/>
    <x v="4"/>
    <m/>
    <x v="0"/>
    <x v="0"/>
    <m/>
    <m/>
    <m/>
    <m/>
    <m/>
    <m/>
    <m/>
    <m/>
    <m/>
    <m/>
    <m/>
    <m/>
    <m/>
    <m/>
    <m/>
    <m/>
    <m/>
    <m/>
    <m/>
    <m/>
    <m/>
    <m/>
    <m/>
    <m/>
    <m/>
    <m/>
    <m/>
    <m/>
    <m/>
    <m/>
    <m/>
    <m/>
    <m/>
    <m/>
    <m/>
    <m/>
    <m/>
    <m/>
    <m/>
    <m/>
    <m/>
    <m/>
    <m/>
    <m/>
    <m/>
    <m/>
    <m/>
  </r>
  <r>
    <d v="2019-12-11T09:20:40"/>
    <x v="2"/>
    <x v="4"/>
    <m/>
    <x v="0"/>
    <x v="0"/>
    <m/>
    <m/>
    <m/>
    <m/>
    <m/>
    <m/>
    <m/>
    <m/>
    <m/>
    <m/>
    <m/>
    <m/>
    <m/>
    <m/>
    <m/>
    <m/>
    <m/>
    <m/>
    <m/>
    <m/>
    <m/>
    <m/>
    <m/>
    <m/>
    <m/>
    <m/>
    <m/>
    <m/>
    <m/>
    <m/>
    <m/>
    <m/>
    <m/>
    <m/>
    <m/>
    <m/>
    <m/>
    <m/>
    <m/>
    <m/>
    <m/>
    <m/>
    <m/>
    <m/>
    <m/>
    <m/>
    <m/>
  </r>
  <r>
    <d v="2019-11-15T19:43:15"/>
    <x v="0"/>
    <x v="5"/>
    <m/>
    <x v="0"/>
    <x v="0"/>
    <m/>
    <m/>
    <m/>
    <m/>
    <m/>
    <m/>
    <m/>
    <m/>
    <m/>
    <m/>
    <m/>
    <m/>
    <m/>
    <m/>
    <m/>
    <m/>
    <m/>
    <m/>
    <m/>
    <m/>
    <m/>
    <m/>
    <m/>
    <m/>
    <m/>
    <m/>
    <m/>
    <m/>
    <m/>
    <m/>
    <m/>
    <m/>
    <m/>
    <m/>
    <m/>
    <m/>
    <m/>
    <m/>
    <m/>
    <m/>
    <m/>
    <m/>
    <m/>
    <m/>
    <m/>
    <m/>
    <m/>
  </r>
  <r>
    <d v="2019-11-17T11:33:20"/>
    <x v="0"/>
    <x v="5"/>
    <m/>
    <x v="1"/>
    <x v="2"/>
    <s v="Während der Grundausbildung sind die Lernenden noch zu jung, und oft zu wenig in den elterlichen Betrieb eingebunden, um die Feinmechanik der Betriebsführung zugestehen. Es fehlt da auch noch die Erfahrung. Die heutige Form mit Berufsprüfung und Betriebsleiterkursen wird diesem Aspekt gut gerecht."/>
    <s v="Versteht die Grundgesetze der Natur und kennt die Konsequenzen seines Handelns._x000a_Kann verschiedene Verfahren gegeneinander abwägen und ist immer offen für Weiterentwicklung._x000a_Er hat deshalb sehr gute produktionstechnische Kenntnisse._x000a_Ist sehr breit und umfassend ausgebildet, d.h., dass jeder Absolvent die ganze Palette in der Tierhaltung und im Pflanzenbau kennt._x000a_Denkt vernetzt und entscheidet selbständig._x000a_"/>
    <s v="gehört zur Grundbildung"/>
    <s v="gehört zur Weiterbildung"/>
    <s v="gehört zur Grundbildung"/>
    <s v="gehört zur Weiterbildung"/>
    <s v="gehört zur Grundbildung"/>
    <s v="gehört zur Grundbildung"/>
    <s v="Berufe sollen zusammengelegt werden"/>
    <s v="Landwirt-Gemüse-Obst- Geflügel und Wein-Winzer"/>
    <s v="Voraussetzung ist eine Verlängerung der Grundbildung auf 4 Jahre! _x000a_Fördern von vielseitig ausgerichteten Betrieben, vereinfachen der Berufsschule, für die bisherigen Spezialberufe. Die Spezialisierung kann dann im 3. bzw. 4. Lehrjahr geschehen."/>
    <s v="Ja"/>
    <s v="Spezialisierung gemäss den bisherigen Berufsfeldern, zusätzlich Biolandbau, oder warum nicht NACHHALTIGER Landbau?"/>
    <s v="LandwirtIn verlangt sehr viele verschiedene Kompetenzen, diese zu erlangen braucht vier Jahre. Zudem ist die heutige Lösung 3. Lehrjahr mit Schule während der halben Zeit unbefriedigend. Nicht, weil auf dem Lehrbetrieb dann die Arbeitskraft fehlt, aber, weil die Lernenden in diesem 3. Lehrjahr dann nicht richtig im Betriebsorganismus integriert sind."/>
    <s v="...ebenfalls verlängert werden (3 Jahre)."/>
    <s v="Meine heutige Erfahrung ist, dass zwei Jahre für viele Zweitausbildner eindeutig zu kurz sind, viele bringen sogar weniger Vorkenntnisse mit, als die Erstausbildner."/>
    <s v="Ja"/>
    <s v="ich könnte mir vorstellen, dass es Projektwochen geben würde, sowie vermehrt Exkursionen in andere Gegenden der Schweiz oder ins benachbarte Ausland. (Horizonterweiterung)"/>
    <s v="Ja"/>
    <s v="Ds macht den Reichtum unserer Ausbildung aus: Jeder Betrieb ist anders. Zudem kann ein einziger Betrieb selten alles bieten. Bsp. Milchvieh, Mutterkühe etc..."/>
    <s v="Die Schullektionen sollen gleichmässig linear über die Lehrzeit verteilt werden"/>
    <s v="Eine Regelmäsigkeit erleichtert den Lehrbetrieben, aber auch den Schulen die Organisation, und was ich so höre, schätzen es auch die Lernenden."/>
    <s v="Nein"/>
    <s v="„Naturnahe Landwirtschaft“ als gemeinsame Basis in den ersten Ausbildungsjahren. Darauf aufbauend dann 3. und/oder 4. Lehrjahr Spezialisierung auf ÖLN oder Bio."/>
    <s v="Wie die Spezialisierung geschieht, bleibt dann anzuschauen, wenn der erste Punkt realisiert ist. Wenn wir davon ausgehen, dass nachhaltige Landwirtschaft die Grundlage für alle Landwirte ist, sollte man später nicht eine &quot;harte &quot; Trennung zu ÖLN entstehen lassen._x000a_Das würde für einen Schwerpunkt sprechen."/>
    <s v="Ja"/>
    <s v="Ist ein absolutes MUSS! Klimawandel, Gesellschaft und Politik und ist but not least: Erhalten unserer eigenen Produktionsgrundlage!_x000a_"/>
    <s v="Die Anzahl ÜK soll gleich bleiben wie bisher."/>
    <m/>
    <m/>
    <m/>
    <s v="Nein"/>
    <s v="Ich erlebe die Lernenden an den ÜK's motiviert und interessiert, da braucht es keinen Noten-Drohfinger. Wir wollen selbständige junge LandwirtInnen!"/>
    <s v="Grundsätzlich: Praktische Instruktion der im Lehrbetrieb anfallenden Tätigkeiten gehören auf den Lehrbetrieb. Beobachtungsgabe fördern und Hinterfragen auch. Allgemeine Instruktionen und theoretische Grundlagen an die Berufsschule. Das wichtigste Element Lehrbetrieb ist das erleben, und die Routine, sowie ein ganzes Jahr im Ablauf."/>
    <s v="vgl oben"/>
    <s v="Digitales Lernen, bis alle technischen Anwendungen, sowie die kritische Auseinandersetzung mit Sinn und Unsinn all dieser Möglichkeiten."/>
    <s v="vgl oben!"/>
    <s v="Ja"/>
    <s v="Die Lerndokumentation ist ein sehr wertvoller Teil der Ausbildung: Sich bewusst machen..,_x000a_Mit einer Note erhält sie das entsprechende Gewicht und es ist eine Wertschätzung für den aufgebrachten Fleiss."/>
    <s v="Nein"/>
    <s v="Gibt einen grossen Zusatzaufwand, und dass gewisse Fähigkeiten bzw. Kompetenzbereiche wie z.B. Tierhaltung am Ende der Ausbildung nicht geprüft werden finde ich irritierend. Nach vier Jahren (bzw. zur Zeit nach 3 Jahren) sind die Fähigkeiten vertieft, und viele neue Erfahrungen sind dazugekommen, es ist eine ganzheitlicher Evaluation möglich._x000a_Schriftliche Prüfungen könnten ev. z.T. vorzeitig stattfinden."/>
    <s v="Schriftliche Prüfungen zu gewissen Grundlagenfächern. Dann sieht man rechtzeitig, wenn gewisse Lernende ein Manko haben, und vermeidet damit, das diese dann nach vierJahren die Abschlussprüfung nicht bestehen."/>
    <s v="teilweise zentral/teilweise Lehrbetrieb"/>
    <s v="Ich gehe davon aus, dass es für die Schüler motivierend ist auf dem Lehrbetrieb ihre Kompetenzen unter Beweis zu stellen. Gewisse Kompetenzen die Alle unabhängig davon auf was für einem Betrieb (Ausrichtung) sie sich gerade befinden, haben müssen können besser zentral geprüft werden."/>
    <s v="Ja"/>
    <s v="Eine Erweiterung des Horizontes ist immer sehr wertvoll."/>
    <s v="Eindeutig schon lange Verfechter einer vierjährigen Grundbildung! Gruss Christoph Schmid"/>
  </r>
  <r>
    <d v="2019-11-21T19:20:10"/>
    <x v="1"/>
    <x v="5"/>
    <m/>
    <x v="1"/>
    <x v="4"/>
    <m/>
    <s v="Selon les compétences de formation des objectifs pour la formation biologique 2030_x000a_• Un polyvalent avec de larges connaissances et des compétences pratiques_x000a_• Les compétences d'observation, de reconnaissance et de changement sont essentielles._x000a_• Vision holistique et réflexion à long terme_x000a_• Produire de la qualité et connaître la valeur des aliments_x000a_• Production alimentaire durable avec le sol, les plantes, les animaux, les hommes et l'environnement_x000a_• Promouvoir la santé des sols, des plantes, des animaux et des humains_x000a_• Comprendre et être capable d'appliquer des interactions écologiques_x000a_Le potentiel du site est pris en compte dans l'intensité de production_x000a_• Connaissance préalable de l'esprit d'entreprise et des mécanismes du marché déjà dans les connaissances de base"/>
    <s v="Doit être acquise dans la formation initiale"/>
    <s v="Doit être acquise dans la formation initiale"/>
    <s v="Doit être acquise dans la formation initiale"/>
    <s v="Doit être acquise dans la formation initiale"/>
    <s v="Doit être acquise dans la formation initiale"/>
    <s v="Doit être acquise dans la formation initiale"/>
    <s v="Les métiers suivants devraient fusionner:"/>
    <s v="Agriculteur/Agricultrice et tous les métiers spécialisés comme une orientation avec un_x000a_apprentissage de 4 ans_x000a_• Viticulteur et caviste_x000a_"/>
    <s v="Au début de l'apprentissage, de nombreux éléments de base sont identiques pour toutes les_x000a_professions. Étendre l'enseignement à quatre ans permettrait d’exploiter des synergies. Les_x000a_bases de tous les métiers sont proposées ensemble au début de l'apprentissage. Une_x000a_spécialisation avec sa propre orientation suit pendant la deuxième moitié de la formation_x000a_initiale. Au lieu de se terminer par une profession indépendante, toutes les professions_x000a_actuelles se terminent comme agriculteur/agricultrice avec une orientation. Les écoles_x000a_professionnelles peuvent se spécialiser dans les différents domaines spécifiques."/>
    <s v="Oui"/>
    <s v="Doit-il y avoir des spécialisations dans les métiers retenus et si oui, lesquelles et dans quels_x000a_métiers précisément?_x000a_Pour chaque métier (Agriculteur, Maraîcher, Arboriculteur, Viticulteur, Aviculteur, il devrait y avoir la possibilité de se spécialiser en agriculturer biologique. "/>
    <s v="Extension de la formation initiale à 4 années d'apprentissage._x000a_• 1600 leçons, c'est trop pour 3 ans._x000a_• Un apprentissage de trois ans ne permet pas d'atteindre les objectifs pratiques de la_x000a_formation._x000a_• Une maturité professionnelle ne peut pas être intégrée dans un apprentissage de trois_x000a_ans."/>
    <s v="Elle doit être prolongée."/>
    <s v="Le financement de l'éducation de base doit rester de la compétence des cantons et de la_x000a_Confédération. Pour cette raison, les objectifs de formation existants ne devraient pas être_x000a_externalisés vers la formation professionnelle supérieure car elle est en partie financée par des sources privées"/>
    <s v="Oui"/>
    <s v="les 1600 leçons existantes seront mieux réparties sur les 4 années et on pourrait y inclure plus de comptabilité et économie rurale._x000a_On pourrait aussi y intégrer la maturité professionnelle._x000a_Pour les apprentissages de 4 ans aussi, la durée d'obtention du CFC après l'AFP se trouve réduite d'un an, selon l'ordonnance sur la formation professionnelle."/>
    <s v="Non"/>
    <s v="Laisser la possibilité de faire au maximum 2 ans sur la même place d'apprentissage. Cela constitue aussi un moyen pour l'élève d'approfondir ses connaissances. Pour le patron, cela peut également être plus agréable de pouvoir discuter plus à fond de la justesse des choix de pratique qui sont en cours sur l'exploitation. "/>
    <s v="Les cours professionnels doivent être répartis selon un modèle progressif, donc davantage de cours professionnels vers la fin de la formation."/>
    <s v="Il faut une certaine maturité et assez d'expérience pour bien assimiler la matière de 3ème année (plan de fumure, plan de rotation, alimentation, accouplement, comptabilité, économie rurale, système des paiements directs, etc...). Je pense plus judicieux d'avoir des cours blocs sur lesquels, les élèves peuvent se concentrer. "/>
    <m/>
    <s v="«Une agriculture proche de la nature» comme base commune dans les premières années de formation. Ensuite spécialisation en PER ou Bio en 3e et/ou 4e année., Il doit y avoir une orientation pour l’agriculture biologique."/>
    <s v="La formation dans une orientation doit être pratique et scolaire. Un domaine spécifique offre_x000a_par contre surtout une formation pratique. C’est pour cette raison qu’on préfère une_x000a_orientation en agriculture biologique."/>
    <s v="Oui"/>
    <s v="Une agriculture naturelle et durable, qui tienne compte de l'écologie de manière détaillée, doit constituer à l'avenir la base de la formation agricole. Il convient par conséquent d'augmenter le nombre de leçons pour l'écologie et la durabilité et d'introduire une orientation en agriculture biologique."/>
    <s v="Le nombre de cours interentreprises doit rester le même qu’auparavant."/>
    <m/>
    <m/>
    <m/>
    <s v="Oui"/>
    <s v="Les contenus importants de la formation professionnelle sont transmis dans les cours_x000a_interentreprises et doivent également faire l’objet d’un examen, sinon ces contenus sont pris_x000a_trop peu au sérieux."/>
    <m/>
    <m/>
    <s v="Le maniement et l'utilisation d'appareils et d'aides numériques"/>
    <s v="Les apprenants doivent être capables d'utiliser les aides numériques. En outre, ils doivent pouvoir communiquer, rechercher et travailler avec ces aides numériques."/>
    <s v="Oui"/>
    <s v="Une note permettra d'augmenter son importance"/>
    <s v="Non"/>
    <s v="La frontière entre les examens pratiques anticipés de 2ème et 3ème année est actuellement floue et coûteuse. Je serai plus pour revenir à un système de promotion entre les années, basé sur les notes d'école."/>
    <m/>
    <s v="Partiellement à un endroit centralisé/partiellement dans l’entreprise formatrice"/>
    <s v="Cela permettra aux apprentis et aux patrons de plus s'impliquer dans la formation"/>
    <s v="Oui"/>
    <s v="C'est important pour élargir son horizon et développer ses compétences."/>
    <m/>
  </r>
  <r>
    <d v="2019-11-21T13:04:04"/>
    <x v="1"/>
    <x v="6"/>
    <m/>
    <x v="0"/>
    <x v="0"/>
    <m/>
    <m/>
    <m/>
    <m/>
    <m/>
    <m/>
    <m/>
    <m/>
    <m/>
    <m/>
    <m/>
    <m/>
    <m/>
    <m/>
    <m/>
    <m/>
    <m/>
    <m/>
    <m/>
    <m/>
    <m/>
    <m/>
    <m/>
    <m/>
    <m/>
    <m/>
    <m/>
    <m/>
    <m/>
    <m/>
    <m/>
    <m/>
    <m/>
    <m/>
    <m/>
    <m/>
    <m/>
    <m/>
    <m/>
    <m/>
    <m/>
    <m/>
    <m/>
    <m/>
    <m/>
    <m/>
    <m/>
  </r>
  <r>
    <d v="2019-11-18T21:42:45"/>
    <x v="0"/>
    <x v="7"/>
    <m/>
    <x v="0"/>
    <x v="0"/>
    <m/>
    <m/>
    <m/>
    <m/>
    <m/>
    <m/>
    <m/>
    <m/>
    <m/>
    <m/>
    <m/>
    <m/>
    <m/>
    <m/>
    <m/>
    <m/>
    <m/>
    <m/>
    <m/>
    <m/>
    <m/>
    <m/>
    <m/>
    <m/>
    <m/>
    <m/>
    <m/>
    <m/>
    <m/>
    <m/>
    <m/>
    <m/>
    <m/>
    <m/>
    <m/>
    <m/>
    <m/>
    <m/>
    <m/>
    <m/>
    <m/>
    <m/>
    <m/>
    <m/>
    <m/>
    <m/>
    <m/>
  </r>
  <r>
    <d v="2019-11-14T17:10:09"/>
    <x v="0"/>
    <x v="8"/>
    <m/>
    <x v="0"/>
    <x v="0"/>
    <m/>
    <m/>
    <m/>
    <m/>
    <m/>
    <m/>
    <m/>
    <m/>
    <m/>
    <m/>
    <m/>
    <m/>
    <m/>
    <m/>
    <m/>
    <m/>
    <m/>
    <m/>
    <m/>
    <m/>
    <m/>
    <m/>
    <m/>
    <m/>
    <m/>
    <m/>
    <m/>
    <m/>
    <m/>
    <m/>
    <m/>
    <m/>
    <m/>
    <m/>
    <m/>
    <m/>
    <m/>
    <m/>
    <m/>
    <m/>
    <m/>
    <m/>
    <m/>
    <m/>
    <m/>
    <m/>
    <m/>
  </r>
  <r>
    <d v="2019-11-14T20:23:29"/>
    <x v="0"/>
    <x v="8"/>
    <m/>
    <x v="1"/>
    <x v="3"/>
    <m/>
    <s v="Tiere artgerecht halten, Flächen nachhaltig bewirtschaften, Betrieb nachhaltig führen, Büroarbeiten erledigen"/>
    <s v="gehört zur Grundbildung, gehört zur Weiterbildung"/>
    <s v="gehört zur Grundbildung, gehört zur Weiterbildung"/>
    <s v="gehört zur Weiterbildung"/>
    <s v="gehört zur Weiterbildung"/>
    <s v="gehört zur Weiter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Ja"/>
    <s v="Landwirt Spezialisierung Ackerbau, Spezialisierung Biolandbau, Spezialisierung Fleischproduktion"/>
    <s v="kein Handlungsbedarf"/>
    <s v="...ebenfalls verlängert werden (3 Jahre)."/>
    <s v="Ein Jahr kürzer als Erstausbildung. Schulstoff muss der gleiche bleiben."/>
    <s v="Ja"/>
    <s v="Ergonomie, ganzbetriebliche Strategien"/>
    <s v="Ja"/>
    <s v="Horizonterweiterung"/>
    <s v="Die Schullektionen sollen im progressiven Modell verteilt werden, also mehr Schule am Schluss der Ausbildung"/>
    <s v="Vertiefung und Vernetzung im letzten Schuljahr"/>
    <s v="Nein"/>
    <s v="Wie bisher: Schwerpunkt Biolandbau (mindestens die halbe Lehrzeit auf einem anerkannten Biobetrieb und 240 Lektionen Biolandbau besucht, wovon mindestens 120 Lektionen in separaten Klassen)."/>
    <s v="Die Unterschiede Bio-Nichtbio werden bereits heute deutlich überbewertet. Auch ein Nichtbio-Betrieb kann ökologisch und nachhaltig wirtschaften. Warum ein separates Lehrmittel für Tierzucht im Biolandbau und in der Vertiefung Milch? Völlig überflüssig!!! 95% Überschneidung."/>
    <s v="Nein"/>
    <s v="Hat bereits viel Gewicht."/>
    <s v="Die Anzahl ÜK soll gleich bleiben wie bisher."/>
    <m/>
    <m/>
    <m/>
    <s v="Ja"/>
    <s v="Disziplin"/>
    <m/>
    <m/>
    <m/>
    <m/>
    <s v="Ja"/>
    <s v="Bedeutung erhöhen. Aufträge für die Lerndoku im dritten Lehrjahr unbedingt überarbeiten. Für Bio-Futterbaubetriebe geben diese Aufträge fast nichts her! Das frühere System war deutlich besser! Die Lernenden lernten viel mehr über den Betrieb und über die Überlegungen des Lehrmeisters."/>
    <s v="Nein"/>
    <m/>
    <m/>
    <s v="teilweise zentral/teilweise Lehrbetrieb"/>
    <m/>
    <s v="Ja"/>
    <s v="Horizonterweiterung"/>
    <m/>
  </r>
  <r>
    <d v="2019-11-14T20:41:00"/>
    <x v="0"/>
    <x v="8"/>
    <m/>
    <x v="0"/>
    <x v="0"/>
    <m/>
    <m/>
    <m/>
    <m/>
    <m/>
    <m/>
    <m/>
    <m/>
    <m/>
    <m/>
    <m/>
    <m/>
    <m/>
    <m/>
    <m/>
    <m/>
    <m/>
    <m/>
    <m/>
    <m/>
    <m/>
    <m/>
    <m/>
    <m/>
    <m/>
    <m/>
    <m/>
    <m/>
    <m/>
    <m/>
    <m/>
    <m/>
    <m/>
    <m/>
    <m/>
    <m/>
    <m/>
    <m/>
    <m/>
    <m/>
    <m/>
    <m/>
    <m/>
    <m/>
    <m/>
    <m/>
    <m/>
  </r>
  <r>
    <d v="2019-11-15T06:34:08"/>
    <x v="0"/>
    <x v="8"/>
    <m/>
    <x v="0"/>
    <x v="0"/>
    <m/>
    <m/>
    <m/>
    <m/>
    <m/>
    <m/>
    <m/>
    <m/>
    <m/>
    <m/>
    <m/>
    <m/>
    <m/>
    <m/>
    <m/>
    <m/>
    <m/>
    <m/>
    <m/>
    <m/>
    <m/>
    <m/>
    <m/>
    <m/>
    <m/>
    <m/>
    <m/>
    <m/>
    <m/>
    <m/>
    <m/>
    <m/>
    <m/>
    <m/>
    <m/>
    <m/>
    <m/>
    <m/>
    <m/>
    <m/>
    <m/>
    <m/>
    <m/>
    <m/>
    <m/>
    <m/>
    <m/>
  </r>
  <r>
    <d v="2019-11-15T15:07:55"/>
    <x v="0"/>
    <x v="8"/>
    <m/>
    <x v="0"/>
    <x v="0"/>
    <m/>
    <m/>
    <m/>
    <m/>
    <m/>
    <m/>
    <m/>
    <m/>
    <m/>
    <m/>
    <m/>
    <m/>
    <m/>
    <m/>
    <m/>
    <m/>
    <m/>
    <m/>
    <m/>
    <m/>
    <m/>
    <m/>
    <m/>
    <m/>
    <m/>
    <m/>
    <m/>
    <m/>
    <m/>
    <m/>
    <m/>
    <m/>
    <m/>
    <m/>
    <m/>
    <m/>
    <m/>
    <m/>
    <m/>
    <m/>
    <m/>
    <m/>
    <m/>
    <m/>
    <m/>
    <m/>
    <m/>
  </r>
  <r>
    <d v="2019-11-16T17:05:59"/>
    <x v="0"/>
    <x v="8"/>
    <m/>
    <x v="0"/>
    <x v="0"/>
    <m/>
    <m/>
    <m/>
    <m/>
    <m/>
    <m/>
    <m/>
    <m/>
    <m/>
    <m/>
    <m/>
    <m/>
    <m/>
    <m/>
    <m/>
    <m/>
    <m/>
    <m/>
    <m/>
    <m/>
    <m/>
    <m/>
    <m/>
    <m/>
    <m/>
    <m/>
    <m/>
    <m/>
    <m/>
    <m/>
    <m/>
    <m/>
    <m/>
    <m/>
    <m/>
    <m/>
    <m/>
    <m/>
    <m/>
    <m/>
    <m/>
    <m/>
    <m/>
    <m/>
    <m/>
    <m/>
    <m/>
  </r>
  <r>
    <d v="2019-11-17T13:19:25"/>
    <x v="0"/>
    <x v="8"/>
    <m/>
    <x v="1"/>
    <x v="2"/>
    <s v="hant nur grundbieldung, Betriebswirtschaft noch grosses Mango"/>
    <s v="Konpetenzen auf Planzen, Tier und Maschinen begrenzt"/>
    <s v="gehört zur Grundbildung"/>
    <s v="gehört zur Weiterbildung"/>
    <s v="gehört zur Grund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Bio, Milchvieh, Fleischproduktion,Ackerbau"/>
    <s v="Betriebswirtschaft ist vernachläsigt. Fachwissen ok"/>
    <s v="...ebenfalls verlängert werden (3 Jahre)."/>
    <m/>
    <s v="Ja"/>
    <s v="Selbstkompetenz Betriebswirtschaft"/>
    <s v="Ja"/>
    <s v="Gibt abwechslung und vielfalt"/>
    <s v="Die Schullektionen sollen im progressiven Modell verteilt werden, also mehr Schule am Schluss der Ausbildung"/>
    <s v="erst das Handwerk dann die Theorie"/>
    <m/>
    <s v="Es soll eine Fachrichtung biologische Landwirtschaft geben."/>
    <s v="Fachrichtung erstellen mit Kompetenzkatalog"/>
    <s v="Ja"/>
    <s v="wir sind es der Öffentlichkeit schuldig"/>
    <s v="Die Anzahl ÜK soll gleich bleiben wie bisher."/>
    <m/>
    <m/>
    <m/>
    <s v="Ja"/>
    <s v="Man soll zeigen ob es verstanden ist"/>
    <m/>
    <m/>
    <s v="Grundkenntnis über gängige Programme, Aps,etz"/>
    <s v="über gängige Programme, Aps,etz"/>
    <s v="Nein"/>
    <s v="es soll weiterhin das Fachgespräch benotet werden"/>
    <s v="Ja"/>
    <m/>
    <s v="Mechanisierung, Tierhaltung und Plantzenbau praktisch"/>
    <s v="Lehrbetrieb"/>
    <m/>
    <s v="Ja"/>
    <s v="Muss aber als zusatzjahr gelten"/>
    <m/>
  </r>
  <r>
    <d v="2019-11-18T11:49:06"/>
    <x v="0"/>
    <x v="8"/>
    <m/>
    <x v="0"/>
    <x v="0"/>
    <m/>
    <m/>
    <m/>
    <m/>
    <m/>
    <m/>
    <m/>
    <m/>
    <m/>
    <m/>
    <m/>
    <m/>
    <m/>
    <m/>
    <m/>
    <m/>
    <m/>
    <m/>
    <m/>
    <m/>
    <m/>
    <m/>
    <m/>
    <m/>
    <m/>
    <m/>
    <m/>
    <m/>
    <m/>
    <m/>
    <m/>
    <m/>
    <m/>
    <m/>
    <m/>
    <m/>
    <m/>
    <m/>
    <m/>
    <m/>
    <m/>
    <m/>
    <m/>
    <m/>
    <m/>
    <m/>
    <s v="Bin in einem Punkt nicht ganz einverstanden: Meiner Meinung nach soll der Inhaber EFZ  zukünftig einen Betrieb im landwirtschaftlichen Berufsfeld selbständig führen können."/>
  </r>
  <r>
    <d v="2019-11-18T14:34:26"/>
    <x v="0"/>
    <x v="8"/>
    <m/>
    <x v="0"/>
    <x v="0"/>
    <m/>
    <m/>
    <m/>
    <m/>
    <m/>
    <m/>
    <m/>
    <m/>
    <m/>
    <m/>
    <m/>
    <m/>
    <m/>
    <m/>
    <m/>
    <m/>
    <m/>
    <m/>
    <m/>
    <m/>
    <m/>
    <m/>
    <m/>
    <m/>
    <m/>
    <m/>
    <m/>
    <m/>
    <m/>
    <m/>
    <m/>
    <m/>
    <m/>
    <m/>
    <m/>
    <m/>
    <m/>
    <m/>
    <m/>
    <m/>
    <m/>
    <m/>
    <m/>
    <m/>
    <m/>
    <m/>
    <m/>
  </r>
  <r>
    <d v="2019-11-19T13:27:35"/>
    <x v="0"/>
    <x v="8"/>
    <m/>
    <x v="1"/>
    <x v="1"/>
    <m/>
    <s v="überlegtes, sauberes, speditives Arbeiten ohne Leerläufe"/>
    <s v="gehört zur Grundbildung"/>
    <s v="gehört zur Grundbildung"/>
    <s v="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Nein"/>
    <m/>
    <s v="Situation ist zufriedenstellend"/>
    <s v="...ebenfalls verlängert werden (3 Jahre)."/>
    <s v="keine Beruf verkürzt um mehr als 1 Jahr"/>
    <s v="Ja"/>
    <s v="Unternehmerisches Denken"/>
    <s v="Ja"/>
    <s v="Lerneffekt ist grösser, Wechsel nötig, wenn Lehrling in der Familie wohnen"/>
    <s v="Die Schullektionen sollen im progressiven Modell verteilt werden, also mehr Schule am Schluss der Ausbildung"/>
    <s v="Lehrlinge sind reifer, Schule ist effizienter"/>
    <m/>
    <s v="„Naturnahe Landwirtschaft“ als gemeinsame Basis in den ersten Ausbildungsjahren. Darauf aufbauend dann 3. und/oder 4. Lehrjahr Spezialisierung auf ÖLN oder Bio."/>
    <m/>
    <s v="Nein"/>
    <m/>
    <s v="Es braucht weniger ÜK als bisher."/>
    <m/>
    <m/>
    <m/>
    <s v="Nein"/>
    <m/>
    <m/>
    <m/>
    <m/>
    <s v="Anwendung von Programmen wie Word oder Excel"/>
    <s v="Nein"/>
    <s v="Lerndokumentation abschaffen"/>
    <s v="Nein"/>
    <s v="Ausbildung ist noch nicht fertig"/>
    <m/>
    <s v="zentraler Ort"/>
    <s v="alle gleiche Bedingungen"/>
    <s v="Nein"/>
    <s v="Ferienlager"/>
    <s v="lassen wie bisher"/>
  </r>
  <r>
    <d v="2019-11-25T21:42:11"/>
    <x v="0"/>
    <x v="8"/>
    <m/>
    <x v="1"/>
    <x v="2"/>
    <s v="Die Lehre kann nur die Grundlagen und die 'gute Praxis' vermitteln. Die betriebsbezogenen Feinheiten müssen, wo nötig, über den Weiterbildungs- und persönlichen Entwicklungsweg erarbeitet werden, weil die anwendbaren Wissensgebiete viel zu gross sind."/>
    <s v="Er kann in allen Bereichen die Grundlagen und die gute Praxis einhalten."/>
    <s v="gehört zur Grundbildung, gehört zur Weiterbildung"/>
    <s v="gehört zur Grundbildung, gehört zur Weiterbildung"/>
    <s v="gehört zur Grundbildung"/>
    <s v="gehört zur Grundbildung, gehört zur Weiterbildung"/>
    <s v="gehört zur Grund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Ja"/>
    <s v="Bio, Demeter, chemischer Pflanzenschutz"/>
    <s v="Betriebswirtschaftliches und buchhalterisches Denken inklusive Arbeitseffizienz sind nicht zufriedenstellend. Nicht vorhanden ist das vernetzte umweltbezogene Denken. Beispielsweise die Zusammenhänge Landschaftsbild (für die Gesellschaft) &gt;&gt; Einfluss Nützlinge/Schädlinge &gt;&gt; Arbeitswirtschaftlichkeit &gt;&gt; Mikroklima &gt;&gt; Bodenbelastung &gt;&gt; Wasserhaushalt &gt;&gt; Erosionsschutz. "/>
    <s v="...ebenfalls verlängert werden (3 Jahre)."/>
    <s v="Die Vorbildung beeinhaltet in den wenigsten Fällen landwirtschaftliches Grundwissen. Und wenn drei Jahre in der Erstausbildung nicht genügen, werden zwei in der Zweitausbildung auch zuwenig sein. Den bisher von mir betreuten Zweitausbildnern hätte ein zusätzliches Jahr gut getan."/>
    <s v="Ja"/>
    <s v="Als Landwirte haben wir soviel mit der Natur zu tun, dass wir eigentlich die Natur- und Umweltspezialisten sein müssten und könnten. Das würde auch unsere gesellschaftliche und volkswirtschaftliche Position wesentlich verbessern. "/>
    <s v="Ja"/>
    <s v="Die Vielfalt der Betriebsausrichtungen und das Verständnis der Unterschiede können damit viel besser erlebt werden."/>
    <s v="Die Schullektionen sollen im progressiven Modell verteilt werden, also mehr Schule am Schluss der Ausbildung"/>
    <s v="Mit diesem Modell können die kopflastigen Fächer dann unterrichtet werden, wenn die geistige Reife den Rückstand etwas aufgeholt hat. "/>
    <m/>
    <s v="„Naturnahe Landwirtschaft“ als gemeinsame Basis in den ersten Ausbildungsjahren. Darauf aufbauend dann 3. und/oder 4. Lehrjahr Spezialisierung auf ÖLN oder Bio."/>
    <s v="ÖLN und Bio müssen wissen, wie die andere Ausrichtung arbeitet. Sonst entstehen falsche Bilder und der Konsens in den Gemeinsamkeiten wird schwierig. Zudem soll ein Linienwechsel möglich und planbar sein."/>
    <s v="Ja"/>
    <s v="Dieser Bereich wurde in den vorgängigen Fragen beschrieben."/>
    <s v="Es braucht mehr Tage ÜK."/>
    <s v="Zwei"/>
    <m/>
    <s v="Ergonomie, Umweltzusammenhänge"/>
    <s v="Ja"/>
    <s v="Was nicht benotet und eingerechnet wird, wird auch nicht ernst genommen."/>
    <s v="Das darf parallel laufen, eben Theorie und Praxis, denn der Zusammenhang muss hergestellt werden können."/>
    <s v="Dito"/>
    <s v="Geforderte Aufzeichnungen und Meldungen, Sicherheit, Kontrollelemente."/>
    <s v="Dito, branchenüblicher Stand der Technik"/>
    <s v="Ja"/>
    <s v="Was nicht benotet wird, wird nicht ernst genommen. Aufschreiben ist ein wichtiges Lernelement."/>
    <s v="Ja"/>
    <s v="Damit werden gewisse Grundfertigkeiten verlangt und können in den folgenden Lehrjahren vorausgesetzt werden. "/>
    <s v="Umgang mit Tieren und Maschinen."/>
    <s v="zentraler Ort"/>
    <s v="Prüfungen an einen zentralen Ort gewährleisten fairere Prüfungen."/>
    <s v="Nein"/>
    <s v="Die Lehre ist eine Grundbildung und so schon schwierig in der Zielerreichung. Auslandpraktika sind in den Lerninhalten nicht definierbar und gehören deshalb in die Zeit nach der Lehre."/>
    <m/>
  </r>
  <r>
    <d v="2019-12-02T22:21:39"/>
    <x v="0"/>
    <x v="8"/>
    <m/>
    <x v="1"/>
    <x v="1"/>
    <s v="er hat ein breites Fachwissen in den produktionstechnischen Bereichen"/>
    <s v="Sattelfest in den produktionstechnischen Bereichen"/>
    <s v="gehört zur Grundbildung"/>
    <s v="gehört zur Weiterbildung"/>
    <s v="gehört zur Weiterbildung"/>
    <s v="gehört zur Weiterbildung"/>
    <s v="gehört zur Grundbildung"/>
    <s v="gehört zur Weiterbildung"/>
    <s v="Die bestehenden Berufe sollen alle erhalten bleiben (Landwirt/Landwirtin, Gemüsegärtner/ Gemüsegärtnerin, Obstfachmann/Obstfachfrau, Winzer/Winzerin, Weintechnologe/ Weintechnologin, Geflügelfachmann/Geflügelfachfrau,)."/>
    <m/>
    <m/>
    <s v="Nein"/>
    <s v="Ein breites Wissen gehört zur Grundausbildung"/>
    <s v="Ohne Vorkenntnisse in der Landwirtschaft zu kurz"/>
    <s v="...ebenfalls verlängert werden (3 Jahre)."/>
    <s v="Die verschiedenen Produktionsrichtungen sind so verschieden, dass sie viel Ausbildungszeit beanspruchen"/>
    <s v="Ja"/>
    <s v="Nachhaltigkeit und Ökologie ist zwingend für eine erfolgreiche Zukunft in der Landwirtschaft"/>
    <s v="Ja"/>
    <s v="Vielfältigkeit in der Landwirtschaft ausnutzen"/>
    <s v="Die Schulzeit soll im degressiven Modell verteilt werden, also mehr Schule am Anfang der Ausbildung"/>
    <s v="Gute Theoriekenntnisse fördert die Arbeitsleistung im den praktischen Bereichen"/>
    <m/>
    <s v="„Naturnahe Landwirtschaft“ als gemeinsame Basis in den ersten Ausbildungsjahren. Darauf aufbauend dann 3. und/oder 4. Lehrjahr Spezialisierung auf ÖLN oder Bio."/>
    <s v="Spezialisierung erst am Schluss der Ausbildung."/>
    <s v="Ja"/>
    <s v="Wichtiger Bestandteil in der Landwirtschaft , sowie auch ein gutes Image gegenüber der Landwirtschaft"/>
    <s v="Die Anzahl ÜK soll gleich bleiben wie bisher."/>
    <m/>
    <m/>
    <m/>
    <s v="Ja"/>
    <s v="Das Interesse der Lernenden dabei aktiv mitzumachen, wird dadurch geweckt."/>
    <m/>
    <m/>
    <s v="Wichtigkeit in Zukunft der Landwirtschaft"/>
    <s v="einfache digitalisierte Geräte bedienen können"/>
    <s v="Ja"/>
    <s v="Grössere Aufmerksamkeit für ein gutes Lerninstrument"/>
    <s v="Ja"/>
    <s v="Die Lernenden vertiefen das bisher Gelernte besser"/>
    <s v="gleich, wie bisher"/>
    <s v="Lehrbetrieb"/>
    <s v="Die Lernenden sind mit den Geräten, den Tieren, sowie der Umgebung auf dem Lehrbetrieb besser vertraut"/>
    <s v="Nein"/>
    <s v="Schweizer Werte vermitteln"/>
    <m/>
  </r>
  <r>
    <d v="2019-12-09T15:56:05"/>
    <x v="0"/>
    <x v="8"/>
    <m/>
    <x v="0"/>
    <x v="0"/>
    <m/>
    <m/>
    <m/>
    <m/>
    <m/>
    <m/>
    <m/>
    <m/>
    <m/>
    <m/>
    <m/>
    <m/>
    <m/>
    <m/>
    <m/>
    <m/>
    <m/>
    <m/>
    <m/>
    <m/>
    <m/>
    <m/>
    <m/>
    <m/>
    <m/>
    <m/>
    <m/>
    <m/>
    <m/>
    <m/>
    <m/>
    <m/>
    <m/>
    <m/>
    <m/>
    <m/>
    <m/>
    <m/>
    <m/>
    <m/>
    <m/>
    <m/>
    <m/>
    <m/>
    <m/>
    <m/>
    <s v="Grundsätzlich mit der vorgegebenen Antwort einverstanden, jedoch degressives Modell (am Schluss mehr Lekt.) sowie die Lerndok. nicht benoten!"/>
  </r>
  <r>
    <d v="2019-11-15T10:20:05"/>
    <x v="1"/>
    <x v="9"/>
    <m/>
    <x v="1"/>
    <x v="4"/>
    <s v="Ce n'est pas en sortant de l'apprentissage que l'on peut diriger une entreprise viticole, il faut encore faire des expériences personelles"/>
    <s v="observation - analyse et communication"/>
    <s v="Doit être acquise dans la formation supérieure"/>
    <s v="Doit être acquise dans la formation supérieure"/>
    <s v="Doit être acquise dans la formation supérieure"/>
    <s v="Doit être acquise dans la formation initiale"/>
    <s v="Doit être acquise dans la formation initiale"/>
    <s v="Doit être acquise dans la formation initiale"/>
    <s v="Les métiers suivants devraient fusionner:"/>
    <s v="viticulture et caviste en 4 ans"/>
    <s v="Viticulture et caviste est un tout pour survivre dans la profession"/>
    <s v="Oui"/>
    <s v="par exemple en bio et biodynamie de conservation"/>
    <s v="viticulture et caviste doit passer à 4 ans une fois fusionné"/>
    <s v="Elle doit rester possible en 2 ans."/>
    <m/>
    <s v="Oui"/>
    <s v="Il faut mieux orienter les apprentis dans le domaine du bio"/>
    <s v="Oui"/>
    <s v="que chacun puisse faire l'expérience de plusoieurs points de vues et façon de faire différente"/>
    <s v="Les leçons doivent être réparties de manière uniforme et linéaire sur toute la durée d’apprentissage."/>
    <s v="Comme à Châteauneuf, il faut faire des blocs de 1 à 2 semaines en internat"/>
    <m/>
    <s v="«Une agriculture proche de la nature» comme base commune dans les premières années de formation. Ensuite spécialisation en PER ou Bio en 3e et/ou 4e année."/>
    <m/>
    <s v="Oui"/>
    <s v="Il faut se distancer de plus en plus de la mécanisation à outrance et montrer des voies alternatives"/>
    <s v="Le nombre de cours interentreprises doit rester le même qu’auparavant."/>
    <m/>
    <s v="les éloges de la mécanisation"/>
    <s v="solutions pragmatiques naturelles de la lutte contre certaines maladies"/>
    <s v="Non"/>
    <s v="il faut arrêter avec cette scolarisation des adultes"/>
    <s v="En viti il faut que le maître d'apprentissage donne durant les travaux manuels des bases sur son métier de viti bio"/>
    <m/>
    <s v="La viticulture ne doit pas être digitalisée"/>
    <s v="La digitalisation est majeure pour le marketing de ses produits"/>
    <s v="Non"/>
    <s v="Nous ne sommes pas des enfants scolaires"/>
    <s v="Oui"/>
    <m/>
    <s v="les bases de la production"/>
    <s v="Endroit centralisé"/>
    <m/>
    <s v="Non"/>
    <s v="Il y a suffisamment de diversité en Suisse en viticulture et cavisme"/>
    <s v="non"/>
  </r>
  <r>
    <d v="2019-11-20T09:33:43"/>
    <x v="1"/>
    <x v="9"/>
    <m/>
    <x v="0"/>
    <x v="0"/>
    <m/>
    <m/>
    <m/>
    <m/>
    <m/>
    <m/>
    <m/>
    <m/>
    <m/>
    <m/>
    <m/>
    <m/>
    <m/>
    <m/>
    <m/>
    <m/>
    <m/>
    <m/>
    <m/>
    <m/>
    <m/>
    <m/>
    <m/>
    <m/>
    <m/>
    <m/>
    <m/>
    <m/>
    <m/>
    <m/>
    <m/>
    <m/>
    <m/>
    <m/>
    <m/>
    <m/>
    <m/>
    <m/>
    <m/>
    <m/>
    <m/>
    <m/>
    <m/>
    <m/>
    <m/>
    <m/>
    <m/>
  </r>
  <r>
    <d v="2019-11-14T18:53:58"/>
    <x v="0"/>
    <x v="10"/>
    <m/>
    <x v="0"/>
    <x v="0"/>
    <m/>
    <m/>
    <m/>
    <m/>
    <m/>
    <m/>
    <m/>
    <m/>
    <m/>
    <m/>
    <m/>
    <m/>
    <m/>
    <m/>
    <m/>
    <m/>
    <m/>
    <m/>
    <m/>
    <m/>
    <m/>
    <m/>
    <m/>
    <m/>
    <m/>
    <m/>
    <m/>
    <m/>
    <m/>
    <m/>
    <m/>
    <m/>
    <m/>
    <m/>
    <m/>
    <m/>
    <m/>
    <m/>
    <m/>
    <m/>
    <m/>
    <m/>
    <m/>
    <m/>
    <m/>
    <m/>
    <m/>
  </r>
  <r>
    <d v="2019-11-15T13:06:39"/>
    <x v="0"/>
    <x v="10"/>
    <m/>
    <x v="1"/>
    <x v="2"/>
    <m/>
    <s v="Sachkompetenz"/>
    <s v="gehört zur Grundbildung"/>
    <s v="gehört zur Grundbildung"/>
    <s v="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Nein"/>
    <m/>
    <m/>
    <s v="...weiterhin in 2 Jahren möglich sein."/>
    <s v="reifere Auszubildende mit Lebens- und Berufserfahrung"/>
    <s v="Nein"/>
    <s v="fundierteres Wissen  im angestammten Breich nötig"/>
    <s v="Ja"/>
    <m/>
    <s v="Die Schullektionen sollen gleichmässig linear über die Lehrzeit verteilt werden"/>
    <s v="Gleichbehandlung der verschiedenen Lehrmeister"/>
    <m/>
    <s v="„Naturnahe Landwirtschaft“ als gemeinsame Basis in den ersten Ausbildungsjahren. Darauf aufbauend dann 3. und/oder 4. Lehrjahr Spezialisierung auf ÖLN oder Bio."/>
    <m/>
    <s v="Nein"/>
    <s v="Die privaten wissen eh immer alles besser --&gt; gar keine zusätzliche Ausbildung der Berufsleute nötig"/>
    <s v="Die Anzahl ÜK soll gleich bleiben wie bisher."/>
    <m/>
    <m/>
    <m/>
    <s v="Ja"/>
    <s v="besseres Interesse"/>
    <s v="keine"/>
    <s v="alle Theorie, Lehrbetrieb soll nur für Praxisausbildung zuständig sein"/>
    <s v="keine zusätzlichen"/>
    <s v="keine zusätzlichen "/>
    <s v="Nein"/>
    <s v="Lerndokumentation anschaffen, da eh unnütz"/>
    <s v="Ja"/>
    <s v="Aufteilung der Prüfungsarbeit gut"/>
    <s v="Maschinen, Tierhaltung oder Pflanzenbau"/>
    <s v="teilweise zentral/teilweise Lehrbetrieb"/>
    <s v="bisherige Erfahrungen i.o."/>
    <s v="Nein"/>
    <s v="nur etwas für reiche (Zweiklassengesellschaft)"/>
    <s v="Die Lernenden psychologisch stärken, da es kontinuierlich schwerer wird, im Inland mit den hiesigen Auflagen zu produzieren und dabei mit den billigen Importen, an welche keinerlei Auflagen geknüpft sind, mitzuhalten."/>
  </r>
  <r>
    <d v="2019-11-15T13:11:30"/>
    <x v="0"/>
    <x v="10"/>
    <m/>
    <x v="0"/>
    <x v="0"/>
    <m/>
    <m/>
    <m/>
    <m/>
    <m/>
    <m/>
    <m/>
    <m/>
    <m/>
    <m/>
    <m/>
    <m/>
    <m/>
    <m/>
    <m/>
    <m/>
    <m/>
    <m/>
    <m/>
    <m/>
    <m/>
    <m/>
    <m/>
    <m/>
    <m/>
    <m/>
    <m/>
    <m/>
    <m/>
    <m/>
    <m/>
    <m/>
    <m/>
    <m/>
    <m/>
    <m/>
    <m/>
    <m/>
    <m/>
    <m/>
    <m/>
    <m/>
    <m/>
    <m/>
    <m/>
    <m/>
    <m/>
  </r>
  <r>
    <d v="2019-11-15T13:30:34"/>
    <x v="0"/>
    <x v="10"/>
    <m/>
    <x v="0"/>
    <x v="0"/>
    <m/>
    <m/>
    <m/>
    <m/>
    <m/>
    <m/>
    <m/>
    <m/>
    <m/>
    <m/>
    <m/>
    <m/>
    <m/>
    <m/>
    <m/>
    <m/>
    <m/>
    <m/>
    <m/>
    <m/>
    <m/>
    <m/>
    <m/>
    <m/>
    <m/>
    <m/>
    <m/>
    <m/>
    <m/>
    <m/>
    <m/>
    <m/>
    <m/>
    <m/>
    <m/>
    <m/>
    <m/>
    <m/>
    <m/>
    <m/>
    <m/>
    <m/>
    <m/>
    <m/>
    <m/>
    <m/>
    <s v="Eine vierjährige Lehre ist bei den heutigen Anforderungen an den Beruf Biolandwirtin/Biolandwirt absolut zwingend, um die nötige Praxis und Routine erlangen zu können."/>
  </r>
  <r>
    <d v="2019-11-15T20:48:31"/>
    <x v="0"/>
    <x v="10"/>
    <m/>
    <x v="0"/>
    <x v="0"/>
    <m/>
    <m/>
    <m/>
    <m/>
    <m/>
    <m/>
    <m/>
    <m/>
    <m/>
    <m/>
    <m/>
    <m/>
    <m/>
    <m/>
    <m/>
    <m/>
    <m/>
    <m/>
    <m/>
    <m/>
    <m/>
    <m/>
    <m/>
    <m/>
    <m/>
    <m/>
    <m/>
    <m/>
    <m/>
    <m/>
    <m/>
    <m/>
    <m/>
    <m/>
    <m/>
    <m/>
    <m/>
    <m/>
    <m/>
    <m/>
    <m/>
    <m/>
    <m/>
    <m/>
    <m/>
    <m/>
    <m/>
  </r>
  <r>
    <d v="2019-11-17T15:34:38"/>
    <x v="0"/>
    <x v="10"/>
    <m/>
    <x v="0"/>
    <x v="0"/>
    <m/>
    <m/>
    <m/>
    <m/>
    <m/>
    <m/>
    <m/>
    <m/>
    <m/>
    <m/>
    <m/>
    <m/>
    <m/>
    <m/>
    <m/>
    <m/>
    <m/>
    <m/>
    <m/>
    <m/>
    <m/>
    <m/>
    <m/>
    <m/>
    <m/>
    <m/>
    <m/>
    <m/>
    <m/>
    <m/>
    <m/>
    <m/>
    <m/>
    <m/>
    <m/>
    <m/>
    <m/>
    <m/>
    <m/>
    <m/>
    <m/>
    <m/>
    <m/>
    <m/>
    <m/>
    <m/>
    <s v="Frage 11: das vorgezogene QV beibehalten (in der Musterantwort ist nichts angekreuzt)_x000a__x000a_Frage 12: Auslands-Praktikum nicht fördern: der Horizont kann nach der Ausbildung erweitert werden/durch 3 oder 4 Lehrbetriebe gibt es genug verschiedene Ansichten._x000a__x000a_Der Bio-Ausbildungsbetrieb sollte gegenüber dem konventionellen Ausbildungsbetrieb bezüglich Anzahl Schultage gleich gestellt sein: die Bio-Lektionen müssen integriert werden und sollten nicht als zusätzliche Schultage erfolgen._x000a__x000a_Erst im 4. Lehrjahr sollten die Bereiche Betriebswirtschaft, Unternehmertum, Buchhaltung und Versicherungen im Schulstoff behandelt werden. Grund: die Lehrlinge sind bereits etwas älter und reifer und interessieren sich eher für solche Themen.  _x000a__x000a_Für uns als Ackerbau-Betrieb ist es nachteilig, wenn Lehrlinge im 3. LJ über mehrere Monate in der Schule sind. Bereits im Februar/März beginnen die Arbeiten auf dem Feld und der Lehrling ist abwesend. So verkommt die Ausbildung in diesem Bereich zur &quot;Theorie&quot;."/>
  </r>
  <r>
    <d v="2019-11-18T10:23:04"/>
    <x v="0"/>
    <x v="10"/>
    <m/>
    <x v="1"/>
    <x v="2"/>
    <s v="Das unternehmerische Denken und &quot;sich getrauen Verantwortung zu übernehmen&quot; geschieht wohl erst nach weiteren Jahren Berufs- und Lebenserfahrung. Zum Beispiel mit/nach der Ausbildung der Betriebsleiterschule."/>
    <s v="Anstehende Arbeiten erkennen und korrekt (dem Wetter, Boden, Kalender, richtige Maschine, richtige Sorte, usw.) ausführen."/>
    <s v="gehört zur Grundbildung"/>
    <s v="gehört zur Weiterbildung"/>
    <s v="gehört zur Grundbildung"/>
    <s v="gehört zur Weiterbildung"/>
    <s v="gehört zur Weiter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Nein"/>
    <m/>
    <s v="Alles ist gut, warum soll man 4 Jahre lernen?"/>
    <s v="...weiterhin in 2 Jahren möglich sein."/>
    <m/>
    <s v="Nein"/>
    <s v="Die Ausbildung muss nicht künstlich verlängert werden!"/>
    <s v="Ja"/>
    <s v="Unbedingt! Man kann sich viel mehr Wissen aneignen. Der Lernende sieht auch Sachen, wo er weiss, dass er es später mal NICHT so machen will. Auch das ist wichtiges Wissen, welches man im (Berufs-) Leben mitnehmen kann und auch soll."/>
    <s v="Die Schullektionen sollen im progressiven Modell verteilt werden, also mehr Schule am Schluss der Ausbildung"/>
    <s v="Zuerst die Praxis, dann kann der Lernende die Theorie von der Schule gleich mit bereits Erlebten verknüpfen."/>
    <m/>
    <s v="Wie bisher: Schwerpunkt Biolandbau (mindestens die halbe Lehrzeit auf einem anerkannten Biobetrieb und 240 Lektionen Biolandbau besucht, wovon mindestens 120 Lektionen in separaten Klassen)."/>
    <s v="Wir lernten noch Landwirt OHNE Schwerpunkt Bio. Trotzdem sind wir nicht schlechtere Biobauern."/>
    <s v="Nein"/>
    <s v="Wenn man dem Biogedanken zugehörig ist, kann man Ökologie und Nachhaltigkeit auch ohne mehr Lektionen anwenden/leben/praktizieren."/>
    <s v="Die Anzahl ÜK soll gleich bleiben wie bisher."/>
    <m/>
    <m/>
    <m/>
    <s v="Nein"/>
    <m/>
    <m/>
    <m/>
    <m/>
    <m/>
    <s v="Ja"/>
    <s v="Somit erhält der Lernende die Motivation, um an der Lerndoku zu arbeiten."/>
    <s v="Ja"/>
    <s v="Somit gibt es keine Bündelung am Ende des 3. LJ"/>
    <s v="Dito"/>
    <s v="Lehrbetrieb"/>
    <s v="Lehrbetrieb"/>
    <s v="Nein"/>
    <s v="Das darf jeder selber organisieren"/>
    <m/>
  </r>
  <r>
    <d v="2019-11-18T11:01:17"/>
    <x v="0"/>
    <x v="10"/>
    <m/>
    <x v="0"/>
    <x v="0"/>
    <m/>
    <m/>
    <m/>
    <m/>
    <m/>
    <m/>
    <m/>
    <m/>
    <m/>
    <m/>
    <m/>
    <m/>
    <m/>
    <m/>
    <m/>
    <m/>
    <m/>
    <m/>
    <m/>
    <m/>
    <m/>
    <m/>
    <m/>
    <m/>
    <m/>
    <m/>
    <m/>
    <m/>
    <m/>
    <m/>
    <m/>
    <m/>
    <m/>
    <m/>
    <m/>
    <m/>
    <m/>
    <m/>
    <m/>
    <m/>
    <m/>
    <m/>
    <m/>
    <m/>
    <m/>
    <m/>
    <m/>
  </r>
  <r>
    <d v="2019-11-18T20:17:49"/>
    <x v="0"/>
    <x v="10"/>
    <m/>
    <x v="0"/>
    <x v="0"/>
    <m/>
    <m/>
    <m/>
    <m/>
    <m/>
    <m/>
    <m/>
    <m/>
    <m/>
    <m/>
    <m/>
    <m/>
    <m/>
    <m/>
    <m/>
    <m/>
    <m/>
    <m/>
    <m/>
    <m/>
    <m/>
    <m/>
    <m/>
    <m/>
    <m/>
    <m/>
    <m/>
    <m/>
    <m/>
    <m/>
    <m/>
    <m/>
    <m/>
    <m/>
    <m/>
    <m/>
    <m/>
    <m/>
    <m/>
    <m/>
    <m/>
    <m/>
    <m/>
    <m/>
    <m/>
    <m/>
    <m/>
  </r>
  <r>
    <d v="2019-11-20T12:16:37"/>
    <x v="0"/>
    <x v="10"/>
    <m/>
    <x v="1"/>
    <x v="2"/>
    <s v="Der Rest ist Erfahrung"/>
    <s v="Fachwissen betreffen Tierhaltung, Pflanzenbau, ÖLN, selbständiges arbeiten"/>
    <s v="gehört zur Grundbildung"/>
    <s v="gehört zur Grundbildung"/>
    <s v="gehört zur Weiterbildung"/>
    <s v="gehört zur Weiterbildung"/>
    <s v="gehört zur Grundbildung"/>
    <s v="gehört zur Grundbildung"/>
    <s v="Berufe sollen zusammengelegt werden"/>
    <s v="Gemüsegärtner Obstfachmann "/>
    <s v="kleine Klassen "/>
    <s v="Nein"/>
    <m/>
    <m/>
    <s v="...weiterhin in 2 Jahren möglich sein."/>
    <m/>
    <s v="Ja"/>
    <s v="Betriebswirtschaft"/>
    <s v="Ja"/>
    <s v="Erfahrung sammeln"/>
    <s v="Die Schullektionen sollen im progressiven Modell verteilt werden, also mehr Schule am Schluss der Ausbildung"/>
    <s v="Präsenzzeit auf dem Lehrbetrieb"/>
    <m/>
    <s v="„Naturnahe Landwirtschaft“ als gemeinsame Basis in den ersten Ausbildungsjahren. Darauf aufbauend dann 3. und/oder 4. Lehrjahr Spezialisierung auf ÖLN oder Bio."/>
    <s v="Schwerpunkt Biolandbau ist nicht befriedigend,"/>
    <s v="Ja"/>
    <s v="die Zusammenhänge werden zu wenig beachtet"/>
    <s v="Die Anzahl ÜK soll gleich bleiben wie bisher."/>
    <m/>
    <m/>
    <m/>
    <s v="Ja"/>
    <s v="es braucht etwas Druck, damit auch im ÜK effizient gearbeitet wird"/>
    <m/>
    <m/>
    <s v="allgemeine Büroarbeiten  "/>
    <s v="Sie müssen die gebräuchlichen Portale nutzen können"/>
    <s v="Ja"/>
    <s v="zu grosse Unterschiede ohne Benotung"/>
    <s v="Ja"/>
    <s v="praktischer Teil abschliessen"/>
    <s v="wie bisher"/>
    <s v="Lehrbetrieb"/>
    <s v="das bisherige System hat sich bewährt"/>
    <s v="Ja"/>
    <s v="soll freiwillig bleiben.   es fördert eine Zweiklassengesellschaft,  ermöglicht aber wichtige Erfahrungen und Vergleichsmöglichkeiten "/>
    <s v="Ich bin gegen eine Verlängerung der Ausbildung auf vier Jahre"/>
  </r>
  <r>
    <d v="2019-11-21T16:25:51"/>
    <x v="0"/>
    <x v="10"/>
    <m/>
    <x v="1"/>
    <x v="2"/>
    <m/>
    <s v="Mit einem EFZ Abschluss muss man in der Lage sein Betriebszweige selber zu führen. "/>
    <s v="gehört zur Grundbildung"/>
    <s v="gehört zur Grundbildung, gehört zur Weiterbildung"/>
    <s v="gehört zur Grundbildung"/>
    <s v="gehört zur Grundbildung, gehört zur Weiterbildung"/>
    <s v="gehört zur Grundbildung"/>
    <s v="gehört zur Grundbildung"/>
    <s v="Berufe sollen zusammengelegt werden"/>
    <s v="Alle landwirtschaftlichen Berufe zusammenlegen, in der 2. Hälfte Fachrichtungen bilden. "/>
    <s v="Am Anfang der Lehre sollen die natürlichen Grundkenntnisse unseres Berufes für alle gleich vermittelt werden. Wie funktioniert der Boden, der Tierorganismuss. Welche auf was muss ich achten, dass die Produktionsabläufe ohne Symptombekämpfung funktionieren? In der Fachrichtung soll auf die Fachspeziefischen Eigenheiten eingegangen werden. "/>
    <s v="Ja"/>
    <s v="Biolandbau, Grundbildung sollte nicht Betriebszweigspeziefisch abgegrenzt werden. "/>
    <m/>
    <s v="...weiterhin in 2 Jahren möglich sein."/>
    <s v="Die Schwelle eine 2 Ausbildung zu machen sollte nicht zu gross sein. "/>
    <s v="Nein"/>
    <m/>
    <s v="Ja"/>
    <s v="Möglichst breite Praxis ermöglichen"/>
    <s v="Die Schullektionen sollen gleichmässig linear über die Lehrzeit verteilt werden"/>
    <m/>
    <m/>
    <s v="Wie bisher: Schwerpunkt Biolandbau (mindestens die halbe Lehrzeit auf einem anerkannten Biobetrieb und 240 Lektionen Biolandbau besucht, wovon mindestens 120 Lektionen in separaten Klassen)., „Naturnahe Landwirtschaft“ als gemeinsame Basis in den ersten Ausbildungsjahren. Darauf aufbauend dann 3. und/oder 4. Lehrjahr Spezialisierung auf ÖLN oder Bio."/>
    <m/>
    <s v="Ja"/>
    <s v="Die Lernenden müssen die Zusammenhänge im Boden und bei den Tieren kennen und beherrschen, damit sie nicht auf Symtombekämpfung zurückgreifen müssen. "/>
    <s v="Die Anzahl ÜK soll gleich bleiben wie bisher."/>
    <m/>
    <m/>
    <m/>
    <s v="Ja"/>
    <m/>
    <m/>
    <m/>
    <m/>
    <m/>
    <s v="Ja"/>
    <m/>
    <s v="Ja"/>
    <m/>
    <m/>
    <s v="Lehrbetrieb"/>
    <m/>
    <s v="Ja"/>
    <m/>
    <m/>
  </r>
  <r>
    <d v="2019-11-21T19:11:48"/>
    <x v="0"/>
    <x v="10"/>
    <m/>
    <x v="1"/>
    <x v="1"/>
    <s v="EFZ ist eine Grundausbildun"/>
    <s v="_x000a_Grundkenntnisse in der Landwirtschaft"/>
    <s v="gehört zur Grundbildung"/>
    <s v="gehört zur Grundbildung"/>
    <s v="gehört zur Weiterbildung"/>
    <s v="gehört zur Weiterbildung"/>
    <s v="gehört zur Weiterbildung"/>
    <s v="gehört zur Weiterbildung"/>
    <s v="Die bestehenden Berufe sollen alle erhalten bleiben (Landwirt/Landwirtin, Gemüsegärtner/ Gemüsegärtnerin, Obstfachmann/Obstfachfrau, Winzer/Winzerin, Weintechnologe/ Weintechnologin, Geflügelfachmann/Geflügelfachfrau,)."/>
    <m/>
    <m/>
    <s v="Ja"/>
    <s v="Biolandbau, Schweinehaltung, Milchviehhaltung"/>
    <s v="Es ist zuviel Stoff in der Grundbildung, das ganze muss reduziert werden. Zum Beispiel ist die Befähigung zum Spritzen viel zu umfassend für eine Grundbildung. Diese soll auf Stufe Betriebsleiterschule freiwillig gemacht werden können"/>
    <s v="...weiterhin in 2 Jahren möglich sein."/>
    <s v="Ich bin gegen eine vierjährige Lehre. Daher reichen 2 Jahre für die Zweitausbildung"/>
    <s v="Nein"/>
    <s v="Der Stoff der aktuellen Ausbildung reicht für 4 Jahre. Dieser muss reduziert werden, damit 3 Jahre reichen."/>
    <s v="Ja"/>
    <s v="Super Sache. Andere Berufen beneiden uns ob dieser Lösung. Gibt den Lernenden die Chance verschiedene Betriebe zu sehen"/>
    <s v="Die Schullektionen sollen im progressiven Modell verteilt werden, also mehr Schule am Schluss der Ausbildung"/>
    <s v="Zuerst muss die Praxis erlernt werden, damit der Schulstoff besser verstanden werden kann"/>
    <m/>
    <s v="„Naturnahe Landwirtschaft“ als gemeinsame Basis in den ersten Ausbildungsjahren. Darauf aufbauend dann 3. und/oder 4. Lehrjahr Spezialisierung auf ÖLN oder Bio."/>
    <s v="Bio ist die eigentliche Ausbildung zum Landwirt, alle sollen zuerst den natürlichen Weg lernen und dann in der Zusatzausbildung weitere Möglichkeiten wie Kunstdünger oder Spritzmittel erlernen"/>
    <s v="Nein"/>
    <m/>
    <s v="Die Anzahl ÜK soll gleich bleiben wie bisher."/>
    <m/>
    <m/>
    <m/>
    <s v="Ja"/>
    <s v="Sind wichtige Themen und gehören ins Zeugnis"/>
    <m/>
    <m/>
    <s v="Bin kein Fan der Digitalisierung, sehen zuwenig konkreten Nutzen für die Landwirtschaft."/>
    <m/>
    <s v="Nein"/>
    <s v="Weil heute jeder etwas ausdrucken kann, auch wenn es der Kollege geschrieben hat. "/>
    <s v="Ja"/>
    <s v="Tierhaltung soll ins 3 Lehrjahr verlegt werden, weil viel Schulstoff erst im letzten Lehrjahr behandelt wird"/>
    <s v="Mechanisierung"/>
    <s v="teilweise zentral/teilweise Lehrbetrieb"/>
    <s v="Mechanisierung und Tierhaltung auf den Lehrbetrieb, Pflanzenbau zentral. Pflanzenbau ist auf den Lehrbetrieben sehr verschieden vorhanden, wenn es zentral gemacht wird, ist die Fairness grösser. Tierhaltung gehört auf den Lehrbetrieb, weil dort die Tiere sind welche mann kennt. "/>
    <s v="Nein"/>
    <m/>
    <m/>
  </r>
  <r>
    <d v="2019-11-28T10:06:49"/>
    <x v="0"/>
    <x v="10"/>
    <m/>
    <x v="1"/>
    <x v="2"/>
    <m/>
    <s v="versteht Produktionstechnik_x000a_kann unterschiedliche Betriebsstrategien einordnen"/>
    <s v="gehört zur Grundbildung"/>
    <s v="gehört zur Grundbildung"/>
    <s v="gehört zur Grundbildung"/>
    <s v="gehört zur Grundbildung, gehört zur Weiterbildung"/>
    <s v="gehört zur Grundbildung, gehört zur Weiter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Ja"/>
    <s v="Landwirt Spezialisierung Biolandbau"/>
    <s v="dreijährige Lehre beibehalten Im dritten Jahr wie bis jetzt Wiinterschule"/>
    <s v="...weiterhin in 2 Jahren möglich sein."/>
    <s v="Zeit"/>
    <s v="Ja"/>
    <s v="Unternehmertum"/>
    <s v="Ja"/>
    <s v="Vielseitigkeit"/>
    <s v="Die Schullektionen sollen im progressiven Modell verteilt werden, also mehr Schule am Schluss der Ausbildung"/>
    <s v="Funktioniert gut"/>
    <s v="Nein"/>
    <s v="Es soll eine Fachrichtung biologische Landwirtschaft geben."/>
    <s v="Grundbildung miteinander, dann Spezialisierung"/>
    <s v="Ja"/>
    <s v="Leicht erhöht, da wichtig"/>
    <s v="Die Anzahl ÜK soll gleich bleiben wie bisher."/>
    <m/>
    <m/>
    <m/>
    <s v="Ja"/>
    <s v="Gibt dem Ganzen mehr Gewicht"/>
    <m/>
    <m/>
    <m/>
    <m/>
    <s v="Ja"/>
    <s v="Gibt der Doku mehr Gewicht"/>
    <s v="Ja"/>
    <s v="Praktischer Teil lässt sich gut prüfen"/>
    <s v="Praktische Themen von Tierhaltung, Pflanzenbau und Mechanisierung"/>
    <s v="teilweise zentral/teilweise Lehrbetrieb"/>
    <s v="Prüfungen werden effizienter und vergleichbarer bei zentralem Ort"/>
    <s v="Ja"/>
    <s v="Horizonterweiterung"/>
    <m/>
  </r>
  <r>
    <d v="2019-12-02T14:55:27"/>
    <x v="0"/>
    <x v="10"/>
    <m/>
    <x v="0"/>
    <x v="0"/>
    <m/>
    <m/>
    <m/>
    <m/>
    <m/>
    <m/>
    <m/>
    <m/>
    <m/>
    <m/>
    <m/>
    <m/>
    <m/>
    <m/>
    <m/>
    <m/>
    <m/>
    <m/>
    <m/>
    <m/>
    <m/>
    <m/>
    <m/>
    <m/>
    <m/>
    <m/>
    <m/>
    <m/>
    <m/>
    <m/>
    <m/>
    <m/>
    <m/>
    <m/>
    <m/>
    <m/>
    <m/>
    <m/>
    <m/>
    <m/>
    <m/>
    <m/>
    <m/>
    <m/>
    <m/>
    <m/>
    <s v="Dem Boden, dem Aufbau, dem Bodenleben und seinen Vorgängen sollte in der Ausbildung mehr Beachtung geschenkt werden. Wir wissen viel zu wenig was auf unseren Wiesen und Äcker und unter unseren Füssen geschieht."/>
  </r>
  <r>
    <d v="2019-11-14T19:26:57"/>
    <x v="1"/>
    <x v="11"/>
    <m/>
    <x v="0"/>
    <x v="0"/>
    <m/>
    <m/>
    <m/>
    <m/>
    <m/>
    <m/>
    <m/>
    <m/>
    <m/>
    <m/>
    <m/>
    <m/>
    <m/>
    <m/>
    <m/>
    <m/>
    <m/>
    <m/>
    <m/>
    <m/>
    <m/>
    <m/>
    <m/>
    <m/>
    <m/>
    <m/>
    <m/>
    <m/>
    <m/>
    <m/>
    <m/>
    <m/>
    <m/>
    <m/>
    <m/>
    <m/>
    <m/>
    <m/>
    <m/>
    <m/>
    <m/>
    <m/>
    <m/>
    <m/>
    <m/>
    <m/>
    <m/>
  </r>
  <r>
    <d v="2019-12-05T21:13:29"/>
    <x v="0"/>
    <x v="12"/>
    <m/>
    <x v="0"/>
    <x v="0"/>
    <m/>
    <m/>
    <m/>
    <m/>
    <m/>
    <m/>
    <m/>
    <m/>
    <m/>
    <m/>
    <m/>
    <m/>
    <m/>
    <m/>
    <m/>
    <m/>
    <m/>
    <m/>
    <m/>
    <m/>
    <m/>
    <m/>
    <m/>
    <m/>
    <m/>
    <m/>
    <m/>
    <m/>
    <m/>
    <m/>
    <m/>
    <m/>
    <m/>
    <m/>
    <m/>
    <m/>
    <m/>
    <m/>
    <m/>
    <m/>
    <m/>
    <m/>
    <m/>
    <m/>
    <m/>
    <m/>
    <s v="Eine vierjährige Lehre darf erst eingeführt werden, wenn jegliche Möglichkeiten von &quot;Schnellbleichen&quot; (Direktzahlungskurs....) politisch abgeschafft sind. In unseren Bergkantonen mit vielen Nebenerwerbslandwirten würden sonst noch weniger die Grundbildung Landwirt absolvieren."/>
  </r>
  <r>
    <d v="2019-11-14T17:49:12"/>
    <x v="0"/>
    <x v="13"/>
    <m/>
    <x v="0"/>
    <x v="0"/>
    <m/>
    <m/>
    <m/>
    <m/>
    <m/>
    <m/>
    <m/>
    <m/>
    <m/>
    <m/>
    <m/>
    <m/>
    <m/>
    <m/>
    <m/>
    <m/>
    <m/>
    <m/>
    <m/>
    <m/>
    <m/>
    <m/>
    <m/>
    <m/>
    <m/>
    <m/>
    <m/>
    <m/>
    <m/>
    <m/>
    <m/>
    <m/>
    <m/>
    <m/>
    <m/>
    <m/>
    <m/>
    <m/>
    <m/>
    <m/>
    <m/>
    <m/>
    <m/>
    <m/>
    <m/>
    <m/>
    <m/>
  </r>
  <r>
    <d v="2019-11-14T17:56:47"/>
    <x v="0"/>
    <x v="13"/>
    <m/>
    <x v="0"/>
    <x v="0"/>
    <m/>
    <m/>
    <m/>
    <m/>
    <m/>
    <m/>
    <m/>
    <m/>
    <m/>
    <m/>
    <m/>
    <m/>
    <m/>
    <m/>
    <m/>
    <m/>
    <m/>
    <m/>
    <m/>
    <m/>
    <m/>
    <m/>
    <m/>
    <m/>
    <m/>
    <m/>
    <m/>
    <m/>
    <m/>
    <m/>
    <m/>
    <m/>
    <m/>
    <m/>
    <m/>
    <m/>
    <m/>
    <m/>
    <m/>
    <m/>
    <m/>
    <m/>
    <m/>
    <m/>
    <m/>
    <m/>
    <s v="Ausland Praktikum fördern finde ich nicht nötig. Das kann man auch nach der Grundbildung selber unternehmen."/>
  </r>
  <r>
    <d v="2019-11-14T18:40:19"/>
    <x v="0"/>
    <x v="13"/>
    <m/>
    <x v="1"/>
    <x v="2"/>
    <m/>
    <s v="Produktionstechnik"/>
    <s v="gehört zur Grundbildung"/>
    <s v="gehört zur Weiterbildung"/>
    <s v="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Nein"/>
    <m/>
    <s v="Zuviel Unterricht "/>
    <s v="...ebenfalls verlängert werden (3 Jahre)."/>
    <m/>
    <s v="Nein"/>
    <m/>
    <s v="Ja"/>
    <m/>
    <s v="Die Schullektionen sollen gleichmässig linear über die Lehrzeit verteilt werden"/>
    <m/>
    <m/>
    <s v="„Naturnahe Landwirtschaft“ als gemeinsame Basis in den ersten Ausbildungsjahren. Darauf aufbauend dann 3. und/oder 4. Lehrjahr Spezialisierung auf ÖLN oder Bio."/>
    <m/>
    <s v="Nein"/>
    <m/>
    <s v="Die Anzahl ÜK soll gleich bleiben wie bisher."/>
    <m/>
    <m/>
    <m/>
    <s v="Ja"/>
    <m/>
    <m/>
    <m/>
    <s v="Gerätbedienung Elektronik"/>
    <m/>
    <s v="Nein"/>
    <s v="Lerdok in bestehender Form abschaffen, neues Tool erarbeiten "/>
    <s v="Nein"/>
    <s v="Ins 3. Lj verschieben bei 4j Lehre"/>
    <m/>
    <s v="zentraler Ort"/>
    <m/>
    <s v="Ja"/>
    <m/>
    <m/>
  </r>
  <r>
    <d v="2019-11-14T19:52:47"/>
    <x v="0"/>
    <x v="13"/>
    <m/>
    <x v="0"/>
    <x v="0"/>
    <m/>
    <m/>
    <m/>
    <m/>
    <m/>
    <m/>
    <m/>
    <m/>
    <m/>
    <m/>
    <m/>
    <m/>
    <m/>
    <m/>
    <m/>
    <m/>
    <m/>
    <m/>
    <m/>
    <m/>
    <m/>
    <m/>
    <m/>
    <m/>
    <m/>
    <m/>
    <m/>
    <m/>
    <m/>
    <m/>
    <m/>
    <m/>
    <m/>
    <m/>
    <m/>
    <m/>
    <m/>
    <m/>
    <m/>
    <m/>
    <m/>
    <m/>
    <m/>
    <m/>
    <m/>
    <m/>
    <m/>
  </r>
  <r>
    <d v="2019-11-17T20:57:25"/>
    <x v="0"/>
    <x v="13"/>
    <m/>
    <x v="0"/>
    <x v="0"/>
    <m/>
    <m/>
    <m/>
    <m/>
    <m/>
    <m/>
    <m/>
    <m/>
    <m/>
    <m/>
    <m/>
    <m/>
    <m/>
    <m/>
    <m/>
    <m/>
    <m/>
    <m/>
    <m/>
    <m/>
    <m/>
    <m/>
    <m/>
    <m/>
    <m/>
    <m/>
    <m/>
    <m/>
    <m/>
    <m/>
    <m/>
    <m/>
    <m/>
    <m/>
    <m/>
    <m/>
    <m/>
    <m/>
    <m/>
    <m/>
    <m/>
    <m/>
    <m/>
    <m/>
    <m/>
    <m/>
    <s v="Die Kompetenz des Unternehmertums gehört meiner Meinung nach nicht in die Grundbildung, die Mehrzahl der Lehrlinge sind damit überfordert."/>
  </r>
  <r>
    <d v="2019-11-18T20:34:31"/>
    <x v="0"/>
    <x v="13"/>
    <m/>
    <x v="1"/>
    <x v="1"/>
    <m/>
    <s v="Produktionstechnisches Wissen"/>
    <s v="gehört zur Grundbildung"/>
    <s v="gehört zur Weiterbildung"/>
    <s v="gehört zur Grundbildung"/>
    <s v="gehört zur Weiterbildung"/>
    <s v="gehört zur Grundbildung"/>
    <s v="gehört zur Weiterbildung"/>
    <s v="Die bestehenden Berufe sollen alle erhalten bleiben (Landwirt/Landwirtin, Gemüsegärtner/ Gemüsegärtnerin, Obstfachmann/Obstfachfrau, Winzer/Winzerin, Weintechnologe/ Weintechnologin, Geflügelfachmann/Geflügelfachfrau,)."/>
    <m/>
    <m/>
    <s v="Nein"/>
    <m/>
    <s v="gleiches Bildungssystem in allen Kantonen"/>
    <s v="...ebenfalls verlängert werden (3 Jahre)."/>
    <s v="Erfahrungsgemäss besteht das Vorwissen der Zweitausbildung vor allem im Bereich Allgemeinbildung. Fachkenntnisse müssen noch erlernt werden."/>
    <s v="Nein"/>
    <s v="Schulstoff fordert die Lernenden stark. Der heutige Umfang ist ausreichend."/>
    <s v="Ja"/>
    <m/>
    <s v="Die Schullektionen sollen im progressiven Modell verteilt werden, also mehr Schule am Schluss der Ausbildung"/>
    <s v="Mit mehr Praxiserfahrung kann der Schulstoff besser zugeordnet werden."/>
    <m/>
    <s v="Wie bisher: Schwerpunkt Biolandbau (mindestens die halbe Lehrzeit auf einem anerkannten Biobetrieb und 240 Lektionen Biolandbau besucht, wovon mindestens 120 Lektionen in separaten Klassen)."/>
    <s v="Erfahrungsaustausch mit ÖLN-Lernenden ist wertvoll. Viele Grundlagen in der Berufsbildung sind gleich."/>
    <s v="Ja"/>
    <m/>
    <s v="Die Anzahl ÜK soll gleich bleiben wie bisher."/>
    <m/>
    <m/>
    <m/>
    <s v="Ja"/>
    <m/>
    <m/>
    <m/>
    <s v="Digitale Hilfsmittel angepasst nutzen"/>
    <s v="Infobeschaffung, Aufzeichnungshilfen, Kommunikation"/>
    <s v="Ja"/>
    <s v="Bedeutung der schriftlichen Lerndokumentation würde zunehmen"/>
    <s v="Ja"/>
    <s v="Vermittelt ein gutes Bild der praktischen Fähigkeiten"/>
    <s v="Tierhaltung, Mechanisierung"/>
    <s v="teilweise zentral/teilweise Lehrbetrieb"/>
    <s v="Heutige Aufteilung zwischen Lehrbetrieb und Berufsschule hat sich bewährt und sollte weitergeführt und optimiert werden."/>
    <s v="Nein"/>
    <s v="Teilweise lassen sich Kenntnisse aus dem Auslandpraktikum nicht in unseren Strukturen umsetzen. Der Mehrwert für die Lernenden ist dabei gering und besteht ausschliesslich aus &quot;Lebenserfahrung&quot;"/>
    <m/>
  </r>
  <r>
    <d v="2019-11-20T11:57:43"/>
    <x v="0"/>
    <x v="13"/>
    <m/>
    <x v="1"/>
    <x v="3"/>
    <m/>
    <s v="Selbständig, "/>
    <s v="gehört zur Grundbildung"/>
    <s v="gehört zur Grundbildung"/>
    <s v="gehört zur Grundbildung"/>
    <s v="gehört zur Grund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Nein"/>
    <m/>
    <m/>
    <s v="...ebenfalls verlängert werden (3 Jahre)."/>
    <m/>
    <s v="Ja"/>
    <m/>
    <s v="Ja"/>
    <m/>
    <s v="Die Schulzeit soll im degressiven Modell verteilt werden, also mehr Schule am Anfang der Ausbildung"/>
    <m/>
    <m/>
    <s v="„Naturnahe Landwirtschaft“ als gemeinsame Basis in den ersten Ausbildungsjahren. Darauf aufbauend dann 3. und/oder 4. Lehrjahr Spezialisierung auf ÖLN oder Bio."/>
    <m/>
    <s v="Ja"/>
    <m/>
    <s v="Die Anzahl ÜK soll gleich bleiben wie bisher."/>
    <m/>
    <m/>
    <m/>
    <s v="Ja"/>
    <m/>
    <m/>
    <m/>
    <m/>
    <m/>
    <s v="Nein"/>
    <m/>
    <s v="Ja"/>
    <m/>
    <m/>
    <s v="teilweise zentral/teilweise Lehrbetrieb"/>
    <m/>
    <s v="Ja"/>
    <m/>
    <m/>
  </r>
  <r>
    <d v="2019-11-20T15:17:35"/>
    <x v="0"/>
    <x v="13"/>
    <m/>
    <x v="0"/>
    <x v="0"/>
    <m/>
    <m/>
    <m/>
    <m/>
    <m/>
    <m/>
    <m/>
    <m/>
    <m/>
    <m/>
    <m/>
    <m/>
    <m/>
    <m/>
    <m/>
    <m/>
    <m/>
    <m/>
    <m/>
    <m/>
    <m/>
    <m/>
    <m/>
    <m/>
    <m/>
    <m/>
    <m/>
    <m/>
    <m/>
    <m/>
    <m/>
    <m/>
    <m/>
    <m/>
    <m/>
    <m/>
    <m/>
    <m/>
    <m/>
    <m/>
    <m/>
    <m/>
    <m/>
    <m/>
    <m/>
    <m/>
    <m/>
  </r>
  <r>
    <d v="2019-11-29T08:46:57"/>
    <x v="0"/>
    <x v="13"/>
    <m/>
    <x v="0"/>
    <x v="0"/>
    <m/>
    <m/>
    <m/>
    <m/>
    <m/>
    <m/>
    <m/>
    <m/>
    <m/>
    <m/>
    <m/>
    <m/>
    <m/>
    <m/>
    <m/>
    <m/>
    <m/>
    <m/>
    <m/>
    <m/>
    <m/>
    <m/>
    <m/>
    <m/>
    <m/>
    <m/>
    <m/>
    <m/>
    <m/>
    <m/>
    <m/>
    <m/>
    <m/>
    <m/>
    <m/>
    <m/>
    <m/>
    <m/>
    <m/>
    <m/>
    <m/>
    <m/>
    <m/>
    <m/>
    <m/>
    <m/>
    <m/>
  </r>
  <r>
    <d v="2019-11-14T21:31:39"/>
    <x v="0"/>
    <x v="14"/>
    <m/>
    <x v="1"/>
    <x v="2"/>
    <m/>
    <s v="operative Tätigkeiten in der Landwirtschaft selbstständig bewältigen"/>
    <s v="gehört zur Grundbildung"/>
    <s v="gehört zur Grundbildung"/>
    <s v="gehört zur Weiterbildung"/>
    <s v="gehört zur Weiterbildung"/>
    <s v="gehört zur Weiterbildung"/>
    <s v="gehört zur Grundbildung"/>
    <s v="Die bestehenden Berufe sollen alle erhalten bleiben (Landwirt/Landwirtin, Gemüsegärtner/ Gemüsegärtnerin, Obstfachmann/Obstfachfrau, Winzer/Winzerin, Weintechnologe/ Weintechnologin, Geflügelfachmann/Geflügelfachfrau,)."/>
    <m/>
    <m/>
    <s v="Ja"/>
    <s v="Landwirt/ Bio, Landwirt Michkühe, Landwirt Geflügel, Landwirt Schweine"/>
    <s v="Zuviel Schule im dritten Lehrjahr, BMS kann nicht gut integriert werden, Lektionen gesamt wieder erhöhen"/>
    <s v="...ebenfalls verlängert werden (3 Jahre)."/>
    <s v="analog zur Erstausbildung, ohne ABU"/>
    <s v="Ja"/>
    <s v="Informatik, Themen um die Digitalisierung, Organisation Büro (Grundlagen)"/>
    <s v="Ja"/>
    <s v="Lehrlinge sehen mehrere Betriebe, bringt der Ausbildung was"/>
    <s v="Die Schullektionen sollen gleichmässig linear über die Lehrzeit verteilt werden"/>
    <s v="auf vier Jahre verteilt die Lektionenverteilung linear gut planbar für Schule und Lehrbetrieb"/>
    <m/>
    <s v="Wie bisher: Schwerpunkt Biolandbau (mindestens die halbe Lehrzeit auf einem anerkannten Biobetrieb und 240 Lektionen Biolandbau besucht, wovon mindestens 120 Lektionen in separaten Klassen)."/>
    <s v="hat sich bewährt, es ist, wenn es auch eine gewisse Durchmischung der Schüler der verschiedenen Produktionsmethoden gibt"/>
    <s v="Nein"/>
    <s v="Ist genügend abgedeckt"/>
    <s v="Die Anzahl ÜK soll gleich bleiben wie bisher."/>
    <m/>
    <m/>
    <m/>
    <s v="Nein"/>
    <s v="Benotet ja, ohne Einfliessen in das Zeugnis"/>
    <m/>
    <m/>
    <s v="Kosten/ Nutzen, Einsatzbereiche, Wie funktioniert was..."/>
    <s v="Bedienung, einfaches Programmieren"/>
    <s v="Ja"/>
    <s v="Anreiz für den Lehrling, zurzeit gibt es wenig Möglichkeiten"/>
    <s v="Ja"/>
    <s v="Lehrling kann in seinem gewohnten Arbeitsumfeld seine Stärken zeigen. Falls die vierjährige Lehre kommt, kann das QV auf die Jahre 2, 3 und 4 verteilt werden"/>
    <m/>
    <s v="Lehrbetrieb"/>
    <s v="gewohntes Arbeitsumfeld für den Lehrling"/>
    <s v="Ja"/>
    <s v="Horizonterweiterung"/>
    <m/>
  </r>
  <r>
    <d v="2019-11-14T19:54:38"/>
    <x v="0"/>
    <x v="15"/>
    <m/>
    <x v="0"/>
    <x v="0"/>
    <m/>
    <m/>
    <m/>
    <m/>
    <m/>
    <m/>
    <m/>
    <m/>
    <m/>
    <m/>
    <m/>
    <m/>
    <m/>
    <m/>
    <m/>
    <m/>
    <m/>
    <m/>
    <m/>
    <m/>
    <m/>
    <m/>
    <m/>
    <m/>
    <m/>
    <m/>
    <m/>
    <m/>
    <m/>
    <m/>
    <m/>
    <m/>
    <m/>
    <m/>
    <m/>
    <m/>
    <m/>
    <m/>
    <m/>
    <m/>
    <m/>
    <m/>
    <m/>
    <m/>
    <m/>
    <m/>
    <m/>
  </r>
  <r>
    <d v="2019-11-14T21:09:01"/>
    <x v="0"/>
    <x v="15"/>
    <m/>
    <x v="0"/>
    <x v="0"/>
    <m/>
    <m/>
    <m/>
    <m/>
    <m/>
    <m/>
    <m/>
    <m/>
    <m/>
    <m/>
    <m/>
    <m/>
    <m/>
    <m/>
    <m/>
    <m/>
    <m/>
    <m/>
    <m/>
    <m/>
    <m/>
    <m/>
    <m/>
    <m/>
    <m/>
    <m/>
    <m/>
    <m/>
    <m/>
    <m/>
    <m/>
    <m/>
    <m/>
    <m/>
    <m/>
    <m/>
    <m/>
    <m/>
    <m/>
    <m/>
    <m/>
    <m/>
    <m/>
    <m/>
    <m/>
    <m/>
    <m/>
  </r>
  <r>
    <d v="2019-11-15T17:02:09"/>
    <x v="0"/>
    <x v="15"/>
    <m/>
    <x v="0"/>
    <x v="0"/>
    <m/>
    <m/>
    <m/>
    <m/>
    <m/>
    <m/>
    <m/>
    <m/>
    <m/>
    <m/>
    <m/>
    <m/>
    <m/>
    <m/>
    <m/>
    <m/>
    <m/>
    <m/>
    <m/>
    <m/>
    <m/>
    <m/>
    <m/>
    <m/>
    <m/>
    <m/>
    <m/>
    <m/>
    <m/>
    <m/>
    <m/>
    <m/>
    <m/>
    <m/>
    <m/>
    <m/>
    <m/>
    <m/>
    <m/>
    <m/>
    <m/>
    <m/>
    <m/>
    <m/>
    <m/>
    <m/>
    <s v="Es ist anzustreben, dass der Bio-Unterricht aussschliesslich von dafür ausgebildeten Lehrpersonen erteilt wird. Diese sollen nur Biokurse erteilen. Lehrpersonen, die &quot;sowohl als auch&quot; unterrichten sind nicht glaubwürdig. Idealerweise sollen Bioklassen geführt werden. Eine Bio-Exklusiv-Schule (Schwand) für alle Lehrjahre soll schweizweit allen Lernenden offenstehen (staatlich finanzierte Grundausbildung)!!"/>
  </r>
  <r>
    <d v="2019-11-17T21:34:19"/>
    <x v="0"/>
    <x v="15"/>
    <m/>
    <x v="1"/>
    <x v="1"/>
    <s v="Betriebsführung gehört in die höhere Berufsbildung."/>
    <s v="Fachkompetenz, Selbständigkeit, Zuverlässigkeit"/>
    <s v="gehört zur Grundbildung"/>
    <s v="gehört zur Grundbildung"/>
    <s v="gehört zur Weiterbildung"/>
    <s v="gehört zur Weiterbildung"/>
    <s v="gehört zur Grundbildung"/>
    <s v="gehört zur Weiterbildung"/>
    <s v="Die bestehenden Berufe sollen alle erhalten bleiben (Landwirt/Landwirtin, Gemüsegärtner/ Gemüsegärtnerin, Obstfachmann/Obstfachfrau, Winzer/Winzerin, Weintechnologe/ Weintechnologin, Geflügelfachmann/Geflügelfachfrau,)."/>
    <m/>
    <m/>
    <s v="Nein"/>
    <m/>
    <s v="Für Gemüsegärtner EFZ sind 3 Jahre ausreichend."/>
    <s v="...weiterhin in 2 Jahren möglich sein."/>
    <s v="Zweitausbildner können sich 3 Jahre nicht leisten."/>
    <s v="Ja"/>
    <s v="Ich bin gegen eine Verlängerung. Aber wenn Verlängerung, dann müssen logischerweise zusätzliche Inhalte rein."/>
    <s v="Ja"/>
    <s v="Ausbildung an zwei Lehrstellen erweitert den Horizont der Lernenden. Auch können einige Lehrbetriebe nur einen Teil der Ausbildung anbieten (z.B. fehlende Mechanisierung, wie in meinem Betrieb)."/>
    <s v="Die Schullektionen sollen gleichmässig linear über die Lehrzeit verteilt werden"/>
    <s v="Nur eine lineare Verteilung der Schulzeit ist gerecht für die Ausbildungsbetriebe."/>
    <m/>
    <s v="Wie bisher: Schwerpunkt Biolandbau (mindestens die halbe Lehrzeit auf einem anerkannten Biobetrieb und 240 Lektionen Biolandbau besucht, wovon mindestens 120 Lektionen in separaten Klassen)."/>
    <m/>
    <s v="Ja"/>
    <s v="Die Gesellschaft fordert immer vehementer eine ökologische und nachhaltige Landwirtschaft. Die Landwirtschaft muss in dieser Thematik aus der Defensive heraustreten und eine produktive, innovative Grundhaltung erlernen."/>
    <s v="Die Anzahl ÜK soll gleich bleiben wie bisher."/>
    <m/>
    <m/>
    <m/>
    <s v="Ja"/>
    <s v="Benotung schafft Verbindlichkeit."/>
    <m/>
    <m/>
    <m/>
    <m/>
    <s v="Ja"/>
    <s v="Benotung schafft Verbindlichkeit."/>
    <s v="Ja"/>
    <m/>
    <m/>
    <s v="Lehrbetrieb"/>
    <m/>
    <s v="Ja"/>
    <s v="Erweitert den Horizont, begünstigt Vernetzung."/>
    <m/>
  </r>
  <r>
    <d v="2019-11-19T12:26:14"/>
    <x v="0"/>
    <x v="15"/>
    <m/>
    <x v="0"/>
    <x v="0"/>
    <m/>
    <m/>
    <m/>
    <m/>
    <m/>
    <m/>
    <m/>
    <m/>
    <m/>
    <m/>
    <m/>
    <m/>
    <m/>
    <m/>
    <m/>
    <m/>
    <m/>
    <m/>
    <m/>
    <m/>
    <m/>
    <m/>
    <m/>
    <m/>
    <m/>
    <m/>
    <m/>
    <m/>
    <m/>
    <m/>
    <m/>
    <m/>
    <m/>
    <m/>
    <m/>
    <m/>
    <m/>
    <m/>
    <m/>
    <m/>
    <m/>
    <m/>
    <m/>
    <m/>
    <m/>
    <m/>
    <s v="Die Ausbildung Fachrichtung Biolandbau soll in wenigen eigenständigen Kompetenzzentren erfolgen. Vorbild Bioschwand. Dort wo Lehrkräfte und Lernende den Biolandbau leben, geht die Post ab, wird der Biolandbau über die aktuellen Lehrmittel hinaus weitergedacht und entwickelt. Gemischte Schulen, wo sowohl im Klassen- wie auch im Lehrerinnenzimmer nur Grabenkämpfe ausgefochten werden, bringen für die Bioausbildung nichts. "/>
  </r>
  <r>
    <d v="2019-11-19T14:01:17"/>
    <x v="0"/>
    <x v="15"/>
    <m/>
    <x v="1"/>
    <x v="1"/>
    <m/>
    <s v="gemäss antwort"/>
    <s v="gehört zur Grundbildung"/>
    <s v="gehört zur Weiterbildung"/>
    <s v="gehört zur Grundbildung"/>
    <s v="gehört zur Weiterbildung"/>
    <s v="gehört zur Grundbildung"/>
    <s v="gehört zur Grundbildung"/>
    <s v="Berufe sollen zusammengelegt werden"/>
    <s v="gem antwort Bildungsausschuss"/>
    <s v="gem antwort Bildungsausschuss"/>
    <s v="Ja"/>
    <s v="gem antwort Bildungsausschuss"/>
    <s v="gem antwort Bildungsausschuss"/>
    <s v="...weiterhin in 2 Jahren möglich sein."/>
    <s v="Sie soll für Quereinsteiger gut realisierbar sein. Quereinsteiger befruchten und bereichern den landwirtschaftlichen Kontext. "/>
    <s v="Ja"/>
    <s v="Deutlich mehr fachspezifischer Biounterricht, Ressourcenschonung, Umweltanliegen, Nachhaltigkeit als Maxime, unterer derer die biologische Produktion stattfinden muss. "/>
    <s v="Ja"/>
    <s v="gem antwort Bildungsausschuss"/>
    <s v="Die Schullektionen sollen gleichmässig linear über die Lehrzeit verteilt werden"/>
    <s v="gem antwort Bildungsausschuss"/>
    <s v="gem antwort Bildungsausschuss"/>
    <s v="Es soll eine Fachrichtung biologische Landwirtschaft geben."/>
    <s v="Die gesamte Denkweise ist bei der biologischen Produktion unterschiedlich. Die Bedürfnisse der Lernenden in Sachen Ökologie, Nachhaltigkeit, geschlossene Kreisläufe, soziale und Umweltverantwortung bedürfen einer Fachausbildung, welche sich deutlich von der konventionellen Ausbildung unterscheidet. "/>
    <s v="Ja"/>
    <s v="gem antwort Bildungsausschuss"/>
    <s v="Die Anzahl ÜK soll gleich bleiben wie bisher."/>
    <s v="gem antwort Bildungsausschuss"/>
    <s v="Soziale Angebote, Naherholung, Tourismus, Betreuung, Nachhaltigkeit, Ökologie, Biodiversitätsaspekte, Landschaftsschutz"/>
    <s v="Einfluss der Landwirtschaft auf die Umwelt, Nachhaltigkeit"/>
    <s v="Ja"/>
    <s v="gem antwort Bildungsausschuss"/>
    <s v="gem antwort Bildungsausschuss"/>
    <s v="gem antwort Bildungsausschuss"/>
    <s v="gem antwort Bildungsausschuss"/>
    <s v="gem antwort Bildungsausschuss"/>
    <s v="Nein"/>
    <s v="Nicht notwendig, die umfassende Arbeit jedes/jeder Lernenden reicht als Motivator. "/>
    <s v="Ja"/>
    <s v="gem antwort Bildungsausschuss"/>
    <s v="gem antwort Bildungsausschuss"/>
    <s v="teilweise zentral/teilweise Lehrbetrieb"/>
    <s v="gem antwort Bildungsausschuss"/>
    <s v="Ja"/>
    <s v="gem antwort Bildungsausschuss"/>
    <s v="gem antwort Bildungsausschuss"/>
  </r>
  <r>
    <d v="2019-11-27T18:15:47"/>
    <x v="0"/>
    <x v="15"/>
    <m/>
    <x v="0"/>
    <x v="0"/>
    <m/>
    <m/>
    <m/>
    <m/>
    <m/>
    <m/>
    <m/>
    <m/>
    <m/>
    <m/>
    <m/>
    <m/>
    <m/>
    <m/>
    <m/>
    <m/>
    <m/>
    <m/>
    <m/>
    <m/>
    <m/>
    <m/>
    <m/>
    <m/>
    <m/>
    <m/>
    <m/>
    <m/>
    <m/>
    <m/>
    <m/>
    <m/>
    <m/>
    <m/>
    <m/>
    <m/>
    <m/>
    <m/>
    <m/>
    <m/>
    <m/>
    <m/>
    <m/>
    <m/>
    <m/>
    <m/>
    <s v="Wichtig erscheint mir eine eigenständige Bioschule wie z.B. Bioschwand an Stelle von Biokursen an den allgemeinen Landwirtschaftlichen Schulen( nach meiner Erfahrung= häuffig Alibiübungen)"/>
  </r>
  <r>
    <d v="2019-11-19T13:41:36"/>
    <x v="0"/>
    <x v="16"/>
    <m/>
    <x v="0"/>
    <x v="0"/>
    <m/>
    <m/>
    <m/>
    <m/>
    <m/>
    <m/>
    <m/>
    <m/>
    <m/>
    <m/>
    <m/>
    <m/>
    <m/>
    <m/>
    <m/>
    <m/>
    <m/>
    <m/>
    <m/>
    <m/>
    <m/>
    <m/>
    <m/>
    <m/>
    <m/>
    <m/>
    <m/>
    <m/>
    <m/>
    <m/>
    <m/>
    <m/>
    <m/>
    <m/>
    <m/>
    <m/>
    <m/>
    <m/>
    <m/>
    <m/>
    <m/>
    <m/>
    <m/>
    <m/>
    <m/>
    <m/>
    <m/>
  </r>
  <r>
    <d v="2019-11-14T18:51:06"/>
    <x v="0"/>
    <x v="17"/>
    <m/>
    <x v="1"/>
    <x v="2"/>
    <m/>
    <s v="Soll betrieb führen können mehr oder weniger"/>
    <s v="gehört zur Grundbildung, gehört zur Weiterbildung"/>
    <s v="gehört zur Grundbildung, gehört zur Weiterbildung"/>
    <s v="gehört zur Grundbildung, gehört zur Weiterbildung"/>
    <s v="gehört zur Grundbildung, gehört zur Weiterbildung"/>
    <s v="gehört zur Grundbildung"/>
    <s v="gehört zur Grundbildung, gehört zur Weiterbildung"/>
    <s v="Berufe sollen zusammengelegt werden"/>
    <s v="alle ausser Winzer"/>
    <s v="Basis ist Identisch"/>
    <s v="Ja"/>
    <s v="Es muss möglich sein, Vertiefungen spezifisch zu erarbeiten. Wenn ich keine Milchkühe habe, will ich mich nicht 4 Jahre mit denen Beschäftigen."/>
    <s v="Weiss nicht, bin erst seit kurzem Lehrmeister!"/>
    <s v="...ebenfalls verlängert werden (3 Jahre)."/>
    <s v="logisch"/>
    <s v="Ja"/>
    <s v="? siehe oben ?"/>
    <s v="Ja"/>
    <s v="Horizonterweiterung"/>
    <s v="Die Schullektionen sollen gleichmässig linear über die Lehrzeit verteilt werden"/>
    <m/>
    <s v="Nein"/>
    <s v="„Naturnahe Landwirtschaft“ als gemeinsame Basis in den ersten Ausbildungsjahren. Darauf aufbauend dann 3. und/oder 4. Lehrjahr Spezialisierung auf ÖLN oder Bio."/>
    <s v="Aus meiner Sicht so viel wie möglich zusammen mit Öln. Wer weiss denn welche Richtung sein Betrieb in 5 Jahren hat??????"/>
    <s v="Nein"/>
    <s v="Bin neu, weiss noch nicht vieviel davon unterrichtet wird"/>
    <s v="Die Anzahl ÜK soll gleich bleiben wie bisher."/>
    <m/>
    <m/>
    <m/>
    <s v="Nein"/>
    <s v="Ist das möglich, hier Noten zu machen?"/>
    <s v="?"/>
    <s v="?"/>
    <s v="?"/>
    <s v="?"/>
    <s v="Ja"/>
    <s v="Als Lohn für geleisteten Aufwand beim erstellen"/>
    <s v="Ja"/>
    <s v="? bin neu"/>
    <s v="s. oben"/>
    <s v="teilweise zentral/teilweise Lehrbetrieb"/>
    <m/>
    <s v="Nein"/>
    <m/>
    <m/>
  </r>
  <r>
    <d v="2019-11-14T19:24:32"/>
    <x v="0"/>
    <x v="17"/>
    <m/>
    <x v="0"/>
    <x v="0"/>
    <m/>
    <m/>
    <m/>
    <m/>
    <m/>
    <m/>
    <m/>
    <m/>
    <m/>
    <m/>
    <m/>
    <m/>
    <m/>
    <m/>
    <m/>
    <m/>
    <m/>
    <m/>
    <m/>
    <m/>
    <m/>
    <m/>
    <m/>
    <m/>
    <m/>
    <m/>
    <m/>
    <m/>
    <m/>
    <m/>
    <m/>
    <m/>
    <m/>
    <m/>
    <m/>
    <m/>
    <m/>
    <m/>
    <m/>
    <m/>
    <m/>
    <m/>
    <m/>
    <m/>
    <m/>
    <m/>
    <m/>
  </r>
  <r>
    <d v="2019-11-15T09:57:09"/>
    <x v="0"/>
    <x v="17"/>
    <m/>
    <x v="1"/>
    <x v="3"/>
    <s v="ich lehne die Abwertung des EFZ zu einem reinen Arbeitnehmer oder &quot;Braucht eine gewisse Unterstützug &quot;ab. Der Wert eines LW hängt von eigenverantwortlichem Lernen, Eigeninitiative und persönlicher Entwicklung ab_x000a_und weniger von formalen Weiterbildungen. "/>
    <s v="Das Verständnis für die Inneren Zusammenhänge"/>
    <s v="gehört zur Grundbildung"/>
    <s v="gehört zur Grundbildung, gehört zur Weiterbildung"/>
    <s v="gehört zur Grundbildung, gehört zur Weiterbildung"/>
    <s v="gehört zur Grundbildung, gehört zur Weiterbildung"/>
    <s v="gehört zur Weiterbildung"/>
    <s v="gehört zur Grundbildung"/>
    <s v="Die bestehenden Berufe sollen alle erhalten bleiben (Landwirt/Landwirtin, Gemüsegärtner/ Gemüsegärtnerin, Obstfachmann/Obstfachfrau, Winzer/Winzerin, Weintechnologe/ Weintechnologin, Geflügelfachmann/Geflügelfachfrau,)."/>
    <m/>
    <m/>
    <s v="Ja"/>
    <s v="Spezialisierung Biolandbau"/>
    <s v="Nichts . warun diese Frage??"/>
    <s v="...weiterhin in 2 Jahren möglich sein."/>
    <s v="Der Typische EBA Kandidat spricht aur Schulisches Lernen schlecht an, eine generelle Verlängerung bringt hier nichts. ( Ist aber bereits heute bei bedarf möglich)"/>
    <s v="Nein"/>
    <m/>
    <s v="Ja"/>
    <s v="Horizonterweiterung."/>
    <s v="Die Schullektionen sollen gleichmässig linear über die Lehrzeit verteilt werden"/>
    <s v="Die Präsenz auf dem Betrieb ist auf jedem der 3 (oder 4 !)Lehrbetriebe für Lehrling und Betrieb gleich wichtig."/>
    <m/>
    <s v="„Naturnahe Landwirtschaft“ als gemeinsame Basis in den ersten Ausbildungsjahren. Darauf aufbauend dann 3. und/oder 4. Lehrjahr Spezialisierung auf ÖLN oder Bio., Es soll eine Fachrichtung biologische Landwirtschaft geben."/>
    <m/>
    <s v="Ja"/>
    <m/>
    <s v="Die Anzahl ÜK soll gleich bleiben wie bisher."/>
    <m/>
    <m/>
    <m/>
    <s v="Ja"/>
    <m/>
    <m/>
    <m/>
    <m/>
    <m/>
    <s v="Nein"/>
    <s v="Schöne Dokumentationen sind zwar nützlich , gehören aber nicht zu den Kernkompetenzen eines Landwirtschaftlichen Betriebsleiters."/>
    <s v="Ja"/>
    <m/>
    <s v="Inhalte des 1. und ev.2. Lehrjahres, bes.  Spezialitäten des 1. Lehrbetriebs"/>
    <s v="teilweise zentral/teilweise Lehrbetrieb"/>
    <m/>
    <s v="Nein"/>
    <m/>
    <m/>
  </r>
  <r>
    <d v="2019-11-15T21:46:27"/>
    <x v="0"/>
    <x v="17"/>
    <m/>
    <x v="0"/>
    <x v="0"/>
    <m/>
    <m/>
    <m/>
    <m/>
    <m/>
    <m/>
    <m/>
    <m/>
    <m/>
    <m/>
    <m/>
    <m/>
    <m/>
    <m/>
    <m/>
    <m/>
    <m/>
    <m/>
    <m/>
    <m/>
    <m/>
    <m/>
    <m/>
    <m/>
    <m/>
    <m/>
    <m/>
    <m/>
    <m/>
    <m/>
    <m/>
    <m/>
    <m/>
    <m/>
    <m/>
    <m/>
    <m/>
    <m/>
    <m/>
    <m/>
    <m/>
    <m/>
    <m/>
    <m/>
    <m/>
    <m/>
    <m/>
  </r>
  <r>
    <d v="2019-11-17T17:06:49"/>
    <x v="0"/>
    <x v="17"/>
    <m/>
    <x v="0"/>
    <x v="0"/>
    <m/>
    <m/>
    <m/>
    <m/>
    <m/>
    <m/>
    <m/>
    <m/>
    <m/>
    <m/>
    <m/>
    <m/>
    <m/>
    <m/>
    <m/>
    <m/>
    <m/>
    <m/>
    <m/>
    <m/>
    <m/>
    <m/>
    <m/>
    <m/>
    <m/>
    <m/>
    <m/>
    <m/>
    <m/>
    <m/>
    <m/>
    <m/>
    <m/>
    <m/>
    <m/>
    <m/>
    <m/>
    <m/>
    <m/>
    <m/>
    <m/>
    <m/>
    <m/>
    <m/>
    <m/>
    <m/>
    <m/>
  </r>
  <r>
    <d v="2019-11-18T19:08:43"/>
    <x v="0"/>
    <x v="17"/>
    <m/>
    <x v="1"/>
    <x v="1"/>
    <s v="Betriebsführung braucht Erfahrung, unterstützende Betriebsführung ist für mich ein Kompromiss"/>
    <s v="Fachliche Praxis selbständig erledigen, vernetztes Denken muss vorhanden sein"/>
    <s v="gehört zur Grundbildung"/>
    <s v="gehört zur Weiterbildung"/>
    <s v="gehört zur Grundbildung"/>
    <s v="gehört zur Weiterbildung"/>
    <s v="gehört zur Weiterbildung"/>
    <s v="gehört zur Grundbildung"/>
    <s v="Berufe sollen zusammengelegt werden"/>
    <s v="Landwirt, Gemüsegärtner, Geflügel"/>
    <s v="Grundlagen sind in den Berufen gleich"/>
    <s v="Nein"/>
    <m/>
    <s v="Ich bin für drei Jahre Grundbildung, Zu breite Ausbildung, Fokus auf Grundlagen- keine Betriebswirtschaft"/>
    <s v="...weiterhin in 2 Jahren möglich sein."/>
    <s v="Zweitausbildner sind reifer und können den Stoff schneller umsetzen"/>
    <s v="Nein"/>
    <m/>
    <s v="Ja"/>
    <s v="Die Landwirtschaftsbetriebe spezialisieren sich immer mehr, breites Wissen durch den Lehrstellenwechsel"/>
    <s v="Die Schullektionen sollen gleichmässig linear über die Lehrzeit verteilt werden"/>
    <s v="Mache sehr gute Erfahrungen in Kanton TG, Lehrlinge schätzen die lineare Verteilung"/>
    <m/>
    <s v="Wie bisher: Schwerpunkt Biolandbau (mindestens die halbe Lehrzeit auf einem anerkannten Biobetrieb und 240 Lektionen Biolandbau besucht, wovon mindestens 120 Lektionen in separaten Klassen)."/>
    <s v="Grundlagen müssen sitzen, Biowissen kann in Zusatzausbildungen gut angeeignet werden"/>
    <s v="Ja"/>
    <s v="Zentrales Thema in Zukunft, wir können nicht so weiterfahren. Grosser Druck der Bevölkerung"/>
    <s v="Die Anzahl ÜK soll gleich bleiben wie bisher."/>
    <m/>
    <s v="Weiss ich zuwenig"/>
    <m/>
    <s v="Nein"/>
    <s v="ÜK haben den Zweck die Lernenden auf den gleichen Stand zu bringen, Vertiefung und Routine der Materie ist Aufgabe der Lehrbetriebe"/>
    <m/>
    <m/>
    <m/>
    <m/>
    <s v="Ja"/>
    <s v="Arbeit erhält mehr Gewicht, eigene Beiträge sind wertvoll"/>
    <s v="Ja"/>
    <s v="Verteilung des QV vorteilhaft, Prüfungserfahrung im 2. Jahr "/>
    <s v="Mechanisierung, evtl. Futterbau"/>
    <s v="zentraler Ort"/>
    <s v="Lehrbetriebe sehr unterschiedlich, Gleichbehandlung nicht immer gewährleistet,"/>
    <s v="Nein"/>
    <s v="Praktikum hat in der dreijährigen Lehre keinen Platz"/>
    <s v="Betriebsleitung bedingt für mich eine zusätzliche Weiterbildung"/>
  </r>
  <r>
    <d v="2019-11-20T10:44:38"/>
    <x v="0"/>
    <x v="17"/>
    <m/>
    <x v="1"/>
    <x v="1"/>
    <s v="Die Grundbildung muss zum Ziel haben, qualifizierte Arbeitnehmer auszubilden. Für betriebswirtschaftliche Themen sind die Lernenden Aufgrund ihrer Lebenssituation noch nicht interessiert. Diese gehören in die Weiterbildung. Aus demselben Grund kommt für mich eine Verlängerung auf 4 Jahre nicht in Frage."/>
    <s v="-er ist kompetent, alle anfallenden Arbeiten auf einem Landwirtschaftsbetrieb aufzuführen. Idealerweise kann ich ihm die Verantwortung für einen Betriebeszweig (Milchviehhaltung in meinem Fall) übertragen und unterstützte ihn dabei mit gezielten Weiterbildungsangeboten. "/>
    <s v="gehört zur Grundbildung"/>
    <s v="gehört zur Grundbildung"/>
    <s v="gehört zur Grund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Die Spezialisierung entspricht der Tatsache, dass die Betriebe immer heterogener werden. Die Ausbildung in den Spezialgebieten soll innerhalb der 3-Jährigen Grundbildung unterrichtet werden. "/>
    <s v="DAs Fächerprofil könnte angepasst werden um der zunehmenden Heterogenität der Betriebe gerecht zu werden. Zwingend sollte in der ganzen Schweiz auf ein lineares Modell mit 3 Lehrjahren und gleichmässiger Berufsschule umgestellt werden und damit der Sonderfall Landwirtschaft aufgehoben werden."/>
    <s v="...ebenfalls verlängert werden (3 Jahre)."/>
    <s v="Ich bin dezidiert gegen eine Verlängerung auf 4 Jahre"/>
    <s v="Nein"/>
    <s v="Ich bin dezidiert gegen eine Verlängerung auf 4 Jahre. Diese macht keinen Sinn und holt Themen der Betriebsleiterschule in die Lehre. "/>
    <s v="Ja"/>
    <s v="Ist ein Gewinn für die Lerlinge"/>
    <s v="Die Schullektionen sollen gleichmässig linear über die Lehrzeit verteilt werden"/>
    <s v="Ich bilde seit 18 Jahren im linearen Modell aus und bin überzeugt davon. Es gibt keinen ersichtlichen Grund, dass die Lehrlinge im dritten Jahr, wenn sie am fähigsten sind, so viel in der Schule sitzen."/>
    <s v="Nein, nein, nein, nein, "/>
    <s v="Wie bisher: Schwerpunkt Biolandbau (mindestens die halbe Lehrzeit auf einem anerkannten Biobetrieb und 240 Lektionen Biolandbau besucht, wovon mindestens 120 Lektionen in separaten Klassen)."/>
    <s v="Bauern spalten ist das dümmste was wir tun können. Zahlreiche Fächer können problemlos gemeinsam unterrichtet werden. Ausserdem ist die Lehre auf anerkannten Biobetrieben die wichtigste Komponente für eine kompetente Ausbildung der jungen Biobauern und Biobäuerinnen. Ich stelle fest, dass ich vermehrt Zulauf habe von Jungbauern aus konventionellen Betrieben, die auf diese Weise den Biolandbau kennenlernen wollen. Beide Lehrlinge im dritten Lehrjahr, die ich in diesem Jahr auf meinem Betrieb ausbilde, kommen von konventionellen Betrieben und werden die Ausbildung mit Schwerpunkt Biolandbau abschliessen. Cool, was??"/>
    <s v="Nein"/>
    <s v="Hat bereits heute in enormes Gewicht."/>
    <s v="Die Anzahl ÜK soll gleich bleiben wie bisher."/>
    <m/>
    <s v="Heute eine gute Abdeckung der Grundkompetenzen und Sicherheit."/>
    <m/>
    <s v="Nein"/>
    <s v="ÜK unterstützen meine Ausbildung auf dem Lehrbetrieb. Die Prüfung darüber findet im ordentlichen Verfahren statt."/>
    <s v="Keine, aber eine bessere Vernetzung (betriebsbezogene Aufträge) würde ich sehr begrüssen."/>
    <s v="keine"/>
    <s v="Kein Bedarf. GPS etc. Bilde ich auf meinem Betreib aus."/>
    <m/>
    <s v="Ja"/>
    <s v="Erhöht das Engagement für die Lerndok"/>
    <s v="Ja"/>
    <s v="Macht Sinn, weil die Lehrlinge auf verschiedenen Lehrbetrieben lernen. Sie wählen allenfalls die Reihenfolge der Betriebe nach den Prüfungsthemen"/>
    <s v="Mechanisierung, Tierhaltung"/>
    <s v="Lehrbetrieb"/>
    <s v="Schätze ich sehr, bilde gerne auf dem Betrieb aus, unterstützt die Kompetenz des Lehrlings auf meinem Betrieb."/>
    <s v="Ja"/>
    <s v="In der Regel nach wie vor nach der Lehre. Wenn während der Ausbildung, dann nur in Zusammenarbeit mit Landwirtschaftlichen Schulen im nahen Ausland (Deutschland, Österreich und Frankreich)."/>
    <s v="Keine."/>
  </r>
  <r>
    <d v="2019-12-02T09:54:56"/>
    <x v="0"/>
    <x v="17"/>
    <m/>
    <x v="0"/>
    <x v="0"/>
    <m/>
    <m/>
    <m/>
    <m/>
    <m/>
    <m/>
    <m/>
    <m/>
    <m/>
    <m/>
    <m/>
    <m/>
    <m/>
    <m/>
    <m/>
    <m/>
    <m/>
    <m/>
    <m/>
    <m/>
    <m/>
    <m/>
    <m/>
    <m/>
    <m/>
    <m/>
    <m/>
    <m/>
    <m/>
    <m/>
    <m/>
    <m/>
    <m/>
    <m/>
    <m/>
    <m/>
    <m/>
    <m/>
    <m/>
    <m/>
    <m/>
    <m/>
    <m/>
    <m/>
    <m/>
    <m/>
    <m/>
  </r>
  <r>
    <d v="2019-12-08T09:29:27"/>
    <x v="0"/>
    <x v="17"/>
    <m/>
    <x v="1"/>
    <x v="1"/>
    <s v="davon braucht es in Zukunft mehr !"/>
    <s v="muss keine stratgischen Entscheide fällen können, aber den Betriebsleiter stellvertreten"/>
    <s v="gehört zur Grundbildung"/>
    <s v="gehört zur Grundbildung"/>
    <s v="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Berglandwirt / Bergbauer"/>
    <s v="zuviel Schul- und Ausbildungstage  "/>
    <s v="...ebenfalls verlängert werden (3 Jahre)."/>
    <s v="gibt es in anderen Berufen oft gar  nicht / Ausbildung stellt sich selbst in Frage wenn mehr als ein Jahr erlassen wird._x000a_Eine attraktive Ausbildung soll motivieren  - frei wählbare Module / Semester im  3. und 4. Lj. "/>
    <s v="Ja"/>
    <s v="mehr Flexibilität bieten, das alle motiviert, den Abschluss zu machen Beispiel:_x000a_Bergbauer mit Alpkäsemodul / Agrotourismus / Bergführer.... DZ Kurse weg!_x000a_oder gar ein Modul Haushaltmanagment könnte für den/die eine passend sein, würde in alle Spezialisierungen passen?!"/>
    <s v="Ja"/>
    <s v="unbedingt , Austausch ist wichtig , damit es interessant bleibt, auch regional "/>
    <s v="Die Schullektionen sollen gleichmässig linear über die Lehrzeit verteilt werden"/>
    <s v="wichtig, damit die Flexibilität für alle möglich ist"/>
    <s v=" ein Schultag je Woche im 1. und 2. Lj muss genügen, 3. und 4. Lj der Spezialisierung entsprechend evt.auch  in Blöcken "/>
    <s v="„Naturnahe Landwirtschaft“ als gemeinsame Basis in den ersten Ausbildungsjahren. Darauf aufbauend dann 3. und/oder 4. Lehrjahr Spezialisierung auf ÖLN oder Bio., Es soll eine Fachrichtung biologische Landwirtschaft geben."/>
    <s v="Bio soll kein Übergewicht bekommen (schreckt ab)  aber wie andere Spezialisierungen, den Interessen entsprechene Schwerpunkte (z.B. in Modulen des 3. und 4. Lj.) entsprechend gewichtet werden."/>
    <s v="Nein"/>
    <s v="je nach Aktualität in der Grundausbildung  in jedem Fach  eingebunden"/>
    <s v="Die Anzahl ÜK soll gleich bleiben wie bisher."/>
    <m/>
    <m/>
    <m/>
    <s v="Nein"/>
    <s v="Niemand ist fähig, in so kurzer Zeit eine relevante Note zu erteilen! _x000a_Die Motivation, dass die ÜK - Inhalte LAP - Prüfungsstoff 1 : 1 ist, muss klar kommuniziert werden und auch motivierend genug sein!"/>
    <m/>
    <m/>
    <s v="Selbstvertändlichkeit mit dem PC / Laptop zu arbeiten (Lerndoku,TVD...)"/>
    <s v="Alle Komp. die der Berufsalltag heute  bzw. morgen von einem Landwirt EFZ fordert"/>
    <s v="Ja"/>
    <s v="muss entsprechend gewichtet werden und den Lernenden als wichtiges &quot;Instrument&quot; bis zur Abschlussprüfung begleiten."/>
    <s v="Ja"/>
    <s v="Teilziele sind wichtig, sehr wichtig! "/>
    <s v="prakt. Grundfähigkeiten unter Beweis stellen prakt. Lehrbetrieb / ABU etc. Schule"/>
    <s v="teilweise zentral/teilweise Lehrbetrieb"/>
    <s v="Lehrbetrieb miteinbeziehen ist wichtig - auch der Betrieb soll sich ab und zu beweisen können/ müssen. Man schaut den eigenen Betrieb so auch selber wieder einmal mit &quot;aussenstehenden Augen an&quot; -  das muss so sein!"/>
    <s v="Ja"/>
    <s v="z.B. im 3. 4 . Lj wenn es zur Spezialisierung passt / möglich ist._x000a__x000a_"/>
    <m/>
  </r>
  <r>
    <d v="2019-11-18T17:52:37"/>
    <x v="1"/>
    <x v="18"/>
    <m/>
    <x v="1"/>
    <x v="4"/>
    <m/>
    <s v="Compétences technique et connaissance filières agricoles"/>
    <s v="Doit être acquise dans la formation initiale"/>
    <s v="Doit être acquise dans la formation initiale"/>
    <s v="Doit être acquise dans la formation initiale"/>
    <s v="Doit être acquise dans la formation initiale"/>
    <s v="Doit être acquise dans la formation initiale"/>
    <s v="Doit être acquise dans la formation initiale"/>
    <s v="Les métiers suivants devraient fusionner:"/>
    <s v="Agriculteur, maraicher, arboriculteur, aviculteur"/>
    <s v="importance socle commun et ensuite spécialisation"/>
    <s v="Oui"/>
    <s v="Pour l'agriculteur après le socle commun : spécialisation agriculture biologique,  agriculture biodynamique, et  spécialisation sur filières techniques spécifiques : maraîchage,  élevage ruminants, arboriculture, apiculture, agriculture urbaine, aviculture, insectes, transformation fermières."/>
    <s v="En fonction des projets personnels de l'apprenti, je considère que 3 ans peut être suffisant et qu'un quatrième année de spécialisation optionnel pourrait être proposée."/>
    <s v="Elle doit rester possible en 2 ans."/>
    <s v="Souvent les personnes ont un projet professionnel plus précis."/>
    <s v="Oui"/>
    <s v="la spécialisation optionnelle pour la quatrième année"/>
    <s v="Oui"/>
    <s v="intéressant mais pas obligatoire"/>
    <s v="Les cours professionnels doivent être répartis selon un modèle progressif, donc davantage de cours professionnels vers la fin de la formation."/>
    <s v="socle commun plus culture générale et théorie et permet de choisir sa spécialisation ou les cours professionnel sont utiles et adaptés au besoin de l'apprenti en fonction de son projet."/>
    <m/>
    <s v="«Une agriculture proche de la nature» comme base commune dans les premières années de formation. Ensuite spécialisation en PER ou Bio en 3e et/ou 4e année."/>
    <s v="base commune importante pour tous pour une éviter le clivage et sensibiliser tout le monde aux problématiques environnementales"/>
    <s v="Oui"/>
    <s v="Les agriculteurs de demain devront faire preuve d'imagination pour s'adapter aux réalités agricoles au niveau écologique et économique."/>
    <s v="Il faut davantage de journées de cours interentreprises."/>
    <s v="30 avec des choix à la carte"/>
    <s v="aucun"/>
    <s v="En fonction des spécialisations"/>
    <s v="Oui"/>
    <s v="L'intérêt est grand pour ses cours et c'est intéressant de reconnaître à l'endroit ou ils sont motivés"/>
    <s v="??"/>
    <s v="??"/>
    <s v="En fonction des spécialisations"/>
    <s v="En fonction des spécialisation"/>
    <s v="Oui"/>
    <s v="Motiver l'investissement sur la base d'un contenu souple"/>
    <s v="Oui"/>
    <s v="Sur 4 ans, contrôle continu interessant"/>
    <s v="En fonction du programme"/>
    <s v="Partiellement à un endroit centralisé/partiellement dans l’entreprise formatrice"/>
    <s v="En fonction spécialisation, présentation de tâches accomplies, apprenti alaise dans son entreprise"/>
    <s v="Oui"/>
    <s v="ouverture d'esprit pendant la spécialisation"/>
    <m/>
  </r>
  <r>
    <d v="2019-12-02T11:59:44"/>
    <x v="0"/>
    <x v="19"/>
    <m/>
    <x v="1"/>
    <x v="3"/>
    <s v="90% der Lernenden werden einen eigenen Betrieb übernehmen._x000a_In anderen Berufen ist dies meist nicht der Fall."/>
    <s v="Wie Musterantwort Bio Suisse"/>
    <s v="gehört zur Grundbildung"/>
    <s v="gehört zur Grundbildung"/>
    <s v="gehört zur Grundbildung"/>
    <s v="gehört zur Grundbildung"/>
    <s v="gehört zur Grundbildung"/>
    <s v="gehört zur Grundbildung"/>
    <s v="Berufe sollen zusammengelegt werden"/>
    <s v="Wie Musterantwort Bio Suisse"/>
    <s v="Wie Musterantwort Bio Suisse"/>
    <s v="Ja"/>
    <s v="Wie Musterantwort Bio Suisse"/>
    <s v="Wie Musterantwort Bio Suisse"/>
    <s v="...ebenfalls verlängert werden (3 Jahre)."/>
    <s v="Wie Musterantwort Bio Suisse"/>
    <s v="Ja"/>
    <s v="Vertiefte Betriebswirtschaft."/>
    <s v="Ja"/>
    <s v="Wie Musterantwort Bio Suisse"/>
    <s v="Die Schullektionen sollen gleichmässig linear über die Lehrzeit verteilt werden"/>
    <s v="Wie Musterantwort Bio Suisse"/>
    <m/>
    <s v="Wie bisher: Schwerpunkt Biolandbau (mindestens die halbe Lehrzeit auf einem anerkannten Biobetrieb und 240 Lektionen Biolandbau besucht, wovon mindestens 120 Lektionen in separaten Klassen)., „Naturnahe Landwirtschaft“ als gemeinsame Basis in den ersten Ausbildungsjahren. Darauf aufbauend dann 3. und/oder 4. Lehrjahr Spezialisierung auf ÖLN oder Bio."/>
    <s v="Wie Musterantwort Bio Suisse"/>
    <s v="Ja"/>
    <s v="Wie Musterantwort Bio Suisse"/>
    <s v="Die Anzahl ÜK soll gleich bleiben wie bisher."/>
    <m/>
    <m/>
    <m/>
    <s v="Ja"/>
    <s v="Wie Musterantwort Bio Suisse"/>
    <m/>
    <m/>
    <s v="Wie Musterantwort Bio Suisse"/>
    <s v="Wie Musterantwort Bio Suisse"/>
    <s v="Ja"/>
    <s v="Wie Musterantwort Bio Suisse"/>
    <s v="Ja"/>
    <m/>
    <s v="Mechanisierung und Tierhaltung Praktisch"/>
    <s v="Lehrbetrieb"/>
    <m/>
    <s v="Nein"/>
    <m/>
    <m/>
  </r>
  <r>
    <d v="2019-11-17T12:14:26"/>
    <x v="0"/>
    <x v="20"/>
    <m/>
    <x v="1"/>
    <x v="1"/>
    <s v="fehlende Erfahrung zur selbständigen Betriebsführung"/>
    <s v="Fachkompetenz"/>
    <s v="gehört zur Grundbildung"/>
    <s v="gehört zur Weiterbildung"/>
    <s v="gehört zur Weiterbildung"/>
    <s v="gehört zur Weiterbildung"/>
    <s v="gehört zur Weiterbildung"/>
    <s v="gehört zur Weiterbildung"/>
    <s v="Die bestehenden Berufe sollen alle erhalten bleiben (Landwirt/Landwirtin, Gemüsegärtner/ Gemüsegärtnerin, Obstfachmann/Obstfachfrau, Winzer/Winzerin, Weintechnologe/ Weintechnologin, Geflügelfachmann/Geflügelfachfrau,)."/>
    <m/>
    <m/>
    <s v="Ja"/>
    <m/>
    <s v="zu Schullastig im 3. Lehrjahr"/>
    <s v="...ebenfalls verlängert werden (3 Jahre)."/>
    <s v="zu kurze Praxiszeit"/>
    <s v="Nein"/>
    <m/>
    <s v="Ja"/>
    <s v="breiteres Praxiswissen"/>
    <s v="Die Schullektionen sollen gleichmässig linear über die Lehrzeit verteilt werden"/>
    <m/>
    <m/>
    <s v="Wie bisher: Schwerpunkt Biolandbau (mindestens die halbe Lehrzeit auf einem anerkannten Biobetrieb und 240 Lektionen Biolandbau besucht, wovon mindestens 120 Lektionen in separaten Klassen)."/>
    <s v="hat sich bewährt"/>
    <s v="Nein"/>
    <s v="nicht Zuviel in Grundbildung verpacken"/>
    <s v="Die Anzahl ÜK soll gleich bleiben wie bisher."/>
    <m/>
    <m/>
    <m/>
    <s v="Nein"/>
    <s v="schon genügend Noten"/>
    <m/>
    <m/>
    <m/>
    <s v="welche im Lehrbetrieb notwendig sind"/>
    <s v="Nein"/>
    <s v="Eigenverantwortung fördern"/>
    <s v="Ja"/>
    <s v="alle praxisrelevanten Fächer auf Lehrbetrieb"/>
    <s v="Tierhaltung Pflanzenbau Mechanisierung"/>
    <s v="Lehrbetrieb"/>
    <s v="vertrautes Umfeld"/>
    <s v="Nein"/>
    <s v="Fokus nicht verlieren"/>
    <s v="siehe Frage 12"/>
  </r>
  <r>
    <d v="2019-11-18T07:38:15"/>
    <x v="0"/>
    <x v="20"/>
    <m/>
    <x v="0"/>
    <x v="0"/>
    <m/>
    <m/>
    <m/>
    <m/>
    <m/>
    <m/>
    <m/>
    <m/>
    <m/>
    <m/>
    <m/>
    <m/>
    <m/>
    <m/>
    <m/>
    <m/>
    <m/>
    <m/>
    <m/>
    <m/>
    <m/>
    <m/>
    <m/>
    <m/>
    <m/>
    <m/>
    <m/>
    <m/>
    <m/>
    <m/>
    <m/>
    <m/>
    <m/>
    <m/>
    <m/>
    <m/>
    <m/>
    <m/>
    <m/>
    <m/>
    <m/>
    <m/>
    <m/>
    <m/>
    <m/>
    <m/>
    <m/>
  </r>
  <r>
    <d v="2019-11-18T07:41:35"/>
    <x v="0"/>
    <x v="20"/>
    <m/>
    <x v="0"/>
    <x v="0"/>
    <m/>
    <m/>
    <m/>
    <m/>
    <m/>
    <m/>
    <m/>
    <m/>
    <m/>
    <m/>
    <m/>
    <m/>
    <m/>
    <m/>
    <m/>
    <m/>
    <m/>
    <m/>
    <m/>
    <m/>
    <m/>
    <m/>
    <m/>
    <m/>
    <m/>
    <m/>
    <m/>
    <m/>
    <m/>
    <m/>
    <m/>
    <m/>
    <m/>
    <m/>
    <m/>
    <m/>
    <m/>
    <m/>
    <m/>
    <m/>
    <m/>
    <m/>
    <m/>
    <m/>
    <m/>
    <m/>
    <m/>
  </r>
  <r>
    <d v="2019-11-19T14:29:26"/>
    <x v="0"/>
    <x v="20"/>
    <m/>
    <x v="0"/>
    <x v="0"/>
    <m/>
    <m/>
    <m/>
    <m/>
    <m/>
    <m/>
    <m/>
    <m/>
    <m/>
    <m/>
    <m/>
    <m/>
    <m/>
    <m/>
    <m/>
    <m/>
    <m/>
    <m/>
    <m/>
    <m/>
    <m/>
    <m/>
    <m/>
    <m/>
    <m/>
    <m/>
    <m/>
    <m/>
    <m/>
    <m/>
    <m/>
    <m/>
    <m/>
    <m/>
    <m/>
    <m/>
    <m/>
    <m/>
    <m/>
    <m/>
    <m/>
    <m/>
    <m/>
    <m/>
    <m/>
    <m/>
    <m/>
  </r>
  <r>
    <d v="2019-11-20T08:18:45"/>
    <x v="0"/>
    <x v="20"/>
    <m/>
    <x v="0"/>
    <x v="0"/>
    <m/>
    <m/>
    <m/>
    <m/>
    <m/>
    <m/>
    <m/>
    <m/>
    <m/>
    <m/>
    <m/>
    <m/>
    <m/>
    <m/>
    <m/>
    <m/>
    <m/>
    <m/>
    <m/>
    <m/>
    <m/>
    <m/>
    <m/>
    <m/>
    <m/>
    <m/>
    <m/>
    <m/>
    <m/>
    <m/>
    <m/>
    <m/>
    <m/>
    <m/>
    <m/>
    <m/>
    <m/>
    <m/>
    <m/>
    <m/>
    <m/>
    <m/>
    <m/>
    <m/>
    <m/>
    <m/>
    <m/>
  </r>
  <r>
    <d v="2019-11-20T21:15:10"/>
    <x v="0"/>
    <x v="20"/>
    <m/>
    <x v="0"/>
    <x v="0"/>
    <m/>
    <m/>
    <m/>
    <m/>
    <m/>
    <m/>
    <m/>
    <m/>
    <m/>
    <m/>
    <m/>
    <m/>
    <m/>
    <m/>
    <m/>
    <m/>
    <m/>
    <m/>
    <m/>
    <m/>
    <m/>
    <m/>
    <m/>
    <m/>
    <m/>
    <m/>
    <m/>
    <m/>
    <m/>
    <m/>
    <m/>
    <m/>
    <m/>
    <m/>
    <m/>
    <m/>
    <m/>
    <m/>
    <m/>
    <m/>
    <m/>
    <m/>
    <m/>
    <m/>
    <m/>
    <m/>
    <s v="entweder Fachrichtung oder Spezalisierung, nicht beides._x000a_Bio-ausbildungsthemen in der Grundbildung für alle integrieren, nicht trennen."/>
  </r>
  <r>
    <d v="2019-11-23T07:17:55"/>
    <x v="0"/>
    <x v="20"/>
    <m/>
    <x v="1"/>
    <x v="1"/>
    <s v="Als Betreibsleiter sind heute Weiterbildungen unumgänglich."/>
    <s v="Fachliches Basiswissen über alle Betreibszweige._x000a_Selbständiges Arbeiten und Arbeitsvorbereitung._x000a_Umsetzung der Qualitätsnormen und Zertifizierungen._x000a_Führen einer Arbeitsgruppe._x000a_Vernetzte Denkweise, langfristiges Denken._x000a_Natürliche Zusammenhänge._x000a_Einfache Marktmechanismen."/>
    <s v="gehört zur Grundbildung"/>
    <s v="gehört zur Weiterbildung"/>
    <s v="gehört zur Grund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Nein"/>
    <m/>
    <s v="Die Allgemeinbildung sollte von allen besucht werden, auch Zweitausbildner._x000a_Die Berufsbildung soll sich nicht in Produktionsarten (Konv-Bio) aufspalten."/>
    <s v="...weiterhin in 2 Jahren möglich sein."/>
    <s v="Das notwendige Fachwissen kann in 2 Jahren angeeignet werden."/>
    <s v="Nein"/>
    <s v="An Ausbildungstoff wird es auch bei 4 Jahren nie fehlen."/>
    <s v="Ja"/>
    <s v="Komplettere Ausbildung."/>
    <s v="Die Schullektionen sollen gleichmässig linear über die Lehrzeit verteilt werden"/>
    <m/>
    <m/>
    <s v="„Naturnahe Landwirtschaft“ als gemeinsame Basis in den ersten Ausbildungsjahren. Darauf aufbauend dann 3. und/oder 4. Lehrjahr Spezialisierung auf ÖLN oder Bio."/>
    <m/>
    <s v="Nein"/>
    <s v="Diese grundlegenden Themen sollen in allen Lektionen präsent sein."/>
    <s v="Die Anzahl ÜK soll gleich bleiben wie bisher."/>
    <m/>
    <m/>
    <m/>
    <s v="Ja"/>
    <s v="Verbindlichkeit und Präsenz erhöhen."/>
    <s v="Keine, alle Themen sind in Theorie und Praxis präsent."/>
    <s v="Dito"/>
    <s v="Anwendung PC, Korrespondenz, Aufzeichnungen, Kommunikation"/>
    <s v="Anwenderkennnisse"/>
    <s v="Ja"/>
    <s v="Ohne Benotung kein Antrieb."/>
    <s v="Ja"/>
    <s v="Ist für Lehrmeister nicht relevant."/>
    <s v="Ist für Lehrmeister nicht relevant."/>
    <s v="teilweise zentral/teilweise Lehrbetrieb"/>
    <s v="Thorie zentral, praxis Lehrbetrieb"/>
    <s v="Nein"/>
    <s v="Gerhört zur Weiterbildung"/>
    <m/>
  </r>
  <r>
    <d v="2019-11-18T16:48:17"/>
    <x v="3"/>
    <x v="21"/>
    <s v="Bioterra"/>
    <x v="1"/>
    <x v="2"/>
    <s v="Ein/eEFZ AbsolventIn soll einen Familienbetrieb führen können"/>
    <s v="produktionstechnische  und kommunikative Fähigkeiten"/>
    <s v="gehört zur Grundbildung, gehört zur Weiterbildung"/>
    <s v="gehört zur Grundbildung, gehört zur Weiterbildung"/>
    <s v="gehört zur Grundbildung, gehört zur Weiterbildung"/>
    <s v="gehört zur Weiterbildung"/>
    <s v="gehört zur Grundbildung, gehört zur Weiterbildung"/>
    <s v="gehört zur Grundbildung, gehört zur Weiterbildung"/>
    <s v="Die bestehenden Berufe sollen alle erhalten bleiben (Landwirt/Landwirtin, Gemüsegärtner/ Gemüsegärtnerin, Obstfachmann/Obstfachfrau, Winzer/Winzerin, Weintechnologe/ Weintechnologin, Geflügelfachmann/Geflügelfachfrau,)."/>
    <m/>
    <m/>
    <s v="Ja"/>
    <s v="Landwirt/ Biolandbau"/>
    <s v="keine Integration BMS, für Spezialisierung zu kuz"/>
    <s v="...weiterhin in 2 Jahren möglich sein."/>
    <s v="betrifft Personen mit Arbeitswelterfahrung "/>
    <s v="Ja"/>
    <s v="Technologische Entwicklung / Gesellschaftliche Veränderungen "/>
    <s v="Ja"/>
    <s v="fördert Erfahrungskompetenzen"/>
    <s v="Die Schullektionen sollen gleichmässig linear über die Lehrzeit verteilt werden"/>
    <s v="Planbarkeit füt Ausbildungsbetriebe"/>
    <m/>
    <s v="„Naturnahe Landwirtschaft“ als gemeinsame Basis in den ersten Ausbildungsjahren. Darauf aufbauend dann 3. und/oder 4. Lehrjahr Spezialisierung auf ÖLN oder Bio., Es soll eine Fachrichtung biologische Landwirtschaft geben."/>
    <s v="Biolandbau als Basis"/>
    <s v="Ja"/>
    <s v="schlichte Notwendigkeit "/>
    <s v="Die Anzahl ÜK soll gleich bleiben wie bisher."/>
    <m/>
    <m/>
    <s v="Robotik"/>
    <s v="Nein"/>
    <m/>
    <m/>
    <m/>
    <s v="Algorhitmen, social media "/>
    <s v="wie die digitale Transformation Arbeitsswelten und Geellschfaten verändert , insbesondere Robotik, Automatisation, deren Einfluss auf Lebensqualität in Arbeitswelten"/>
    <s v="Ja"/>
    <s v="in Form eines e-portfolio, die Dokumentation und Reflexion zur persönlichen Lernentwicklung bringt die Lernenden weiter "/>
    <s v="Nein"/>
    <m/>
    <m/>
    <s v="Lehrbetrieb"/>
    <m/>
    <s v="Ja"/>
    <s v="Horizonterweiterung "/>
    <m/>
  </r>
  <r>
    <d v="2019-11-19T14:16:41"/>
    <x v="3"/>
    <x v="21"/>
    <s v="Bio Ostschweiz"/>
    <x v="1"/>
    <x v="1"/>
    <s v="Weiterbildung notwendig"/>
    <s v="Fachwissen in der Produktion"/>
    <s v="gehört zur Grundbildung"/>
    <s v="gehört zur Grundbildung"/>
    <s v="gehört zur Grund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Biolandbau"/>
    <s v="dies passt so mit den 3 Jahren"/>
    <s v="...weiterhin in 2 Jahren möglich sein."/>
    <s v="Wird sonst unatraktiv"/>
    <s v="Ja"/>
    <m/>
    <s v="Ja"/>
    <s v="der Wechsel ist ein Gewinn für die Auszubildenden"/>
    <s v="Die Schullektionen sollen gleichmässig linear über die Lehrzeit verteilt werden"/>
    <m/>
    <m/>
    <s v="Wie bisher: Schwerpunkt Biolandbau (mindestens die halbe Lehrzeit auf einem anerkannten Biobetrieb und 240 Lektionen Biolandbau besucht, wovon mindestens 120 Lektionen in separaten Klassen)."/>
    <s v="eine Vermischung von bio und konv. Lernenden befruchtet sie gegenseitig."/>
    <s v="Ja"/>
    <m/>
    <s v="Die Anzahl ÜK soll gleich bleiben wie bisher."/>
    <m/>
    <m/>
    <m/>
    <s v="Ja"/>
    <m/>
    <m/>
    <m/>
    <s v="state of the art"/>
    <s v="immer der aktuell auf dem Markt etablierte Bereich. ist ein laufender Prozess"/>
    <s v="Ja"/>
    <m/>
    <s v="Ja"/>
    <m/>
    <m/>
    <s v="teilweise zentral/teilweise Lehrbetrieb"/>
    <m/>
    <s v="Ja"/>
    <m/>
    <m/>
  </r>
  <r>
    <d v="2019-12-02T21:48:55"/>
    <x v="3"/>
    <x v="21"/>
    <s v="Biofarm"/>
    <x v="1"/>
    <x v="2"/>
    <s v="Die Qualifikation als Betriebsleiter und Unternehmer gehört zu einem schönen Teil in die höhere Berufsbildung. Gleichwohl muss die EFZ-Ausbildung über die reine Fach-Ausbildung hinausgehen."/>
    <s v="Umfassende theoretische und praktische Fachkompetenz in Pflanzenbau und Tierhaltung._x000a_Eigenständiges und vernetztes, nachhaltiges Denken, Zusammenhänge von Produktionsgrundlagen, Ökologie, Markt, Lebensmittelqualität erkennen und beurteilen._x000a_Bewusstsein und Kreativität, wie produktionstechnische Probleme mit Hilfe von Natur und Technik angegangen werden können._x000a_Achtung vor den Zusammenhängen von Bodenleben, Ökologie, Artenvielfalt, Pflanzen- und Tiergesundheit, Tierwohl etc._x000a_Betriebswirtschaftliche Grundkenntnisse_x000a_"/>
    <s v="gehört zur Grundbildung"/>
    <s v="gehört zur Grundbildung"/>
    <s v="gehört zur Weiterbildung"/>
    <s v="gehört zur Weiterbildung"/>
    <s v="gehört zur Grundbildung"/>
    <s v="gehört zur Grundbildung"/>
    <s v="Die bestehenden Berufe sollen alle erhalten bleiben (Landwirt/Landwirtin, Gemüsegärtner/ Gemüsegärtnerin, Obstfachmann/Obstfachfrau, Winzer/Winzerin, Weintechnologe/ Weintechnologin, Geflügelfachmann/Geflügelfachfrau,)."/>
    <m/>
    <m/>
    <s v="Ja"/>
    <s v="Spezialisierung in Schweinehaltung, Milchviehaltung, Ackerbau sinnvoll, weil nicht alle Betriebszweige in voller Tiefe sinnvoll für alle angegangen werden können. Gleichwohl sind wesentliche Allrounder-Qualitäten wichtig, um den unternehmerischen Horizont und Synergiepotential verschiedener Betriebszweige zu erhalten._x000a_Fachrichtung / Spezialisierung für den Biolandbau einerseits begrüssenswert. Anderseits ist eine landwirtschaftliche Ausbildung ohne die nötigen ökologischen Zusammenhänge und Problemlösungen nicht mehr zeitgemäss. Bio-Kompetenz muss Grundlage für Alle werden."/>
    <s v="Schule dürfte ausgeglichener über die Lehrjahre verteilt werden. Ökologische Zusammenhänge kommen zu kurz, Pestizideinsatz wird zu wenig hinterfragt."/>
    <s v="...weiterhin in 2 Jahren möglich sein."/>
    <s v="4-jährige Lehre wird nicht begrüsst. Eine vorgängige andere Berufsbildung erweitert den Horizont so weit, dass eine Verlängerung der landw. Ausbildung nicht angezeigt ist"/>
    <s v="Ja"/>
    <s v="Kompetenzen der bisherigen Weiterbildung müssten in die Grundbildung einfliessen: Betriebswirtschaft, Landwirt als Unternehmer, Markt und Marketing, Berufsmaturität ermöglichen."/>
    <s v="Ja"/>
    <s v="Die Landwirtschaft ist so vielfältig, dass NUR mit Lehrstellenwechsel ein genügend breiter Horizont möglich wird."/>
    <s v="Die Schullektionen sollen gleichmässig linear über die Lehrzeit verteilt werden"/>
    <s v="Konzentration im 3. Lehrjahr zu gross - im 1. und 2. Lehrjahr wäre noch Luft nach oben."/>
    <m/>
    <s v="Wie bisher: Schwerpunkt Biolandbau (mindestens die halbe Lehrzeit auf einem anerkannten Biobetrieb und 240 Lektionen Biolandbau besucht, wovon mindestens 120 Lektionen in separaten Klassen)., „Naturnahe Landwirtschaft“ als gemeinsame Basis in den ersten Ausbildungsjahren. Darauf aufbauend dann 3. und/oder 4. Lehrjahr Spezialisierung auf ÖLN oder Bio."/>
    <s v="Ein Miteinander in der Ausbildung erweitert für beide Seiten den Horizont._x000a_Separate Klassenführung ist für die Schulen  z.T. kaum praktikabel, insbesondere wenn noch andere Spezialisierungen dazukommen sollten._x000a_Naturnahe Landwirtschaft muss zwingend Grundlage werden. Dann schwindet der Zusatznutzen der Bio-Ausbildung aber."/>
    <s v="Ja"/>
    <s v="Bewusstsein und Achtung der Natur kommt bisher zu kurz. Produktionstechnische Probleme werden in Forschung, Bildung und Beratung zu wenig umfassend angegangen.. Die dringend nötige Reduktion der Hilfsmittel braucht zwingend vertieftes Verständnis für vorausschauendes Handeln."/>
    <s v="Die Anzahl ÜK soll gleich bleiben wie bisher."/>
    <m/>
    <m/>
    <m/>
    <s v="Ja"/>
    <s v="Effizienz für die Lernenden würde erhöht."/>
    <m/>
    <m/>
    <s v="Umgang und Nutzen digitaler Hilfsmittel kennenlernen. U. Umständen aufgrund der Geschwindigkeit der Entwicklung eine Herausforderung betreffend Lehrplan."/>
    <m/>
    <s v="Ja"/>
    <s v="Motivation und Qualität würde wesentlich gesteigert."/>
    <s v="Ja"/>
    <s v="Entlastung des Terminplans für Schule und Kandidat."/>
    <s v="Muss spezifisch gemäss Situation von Schule und Lehrbetrieb beurteilt werden, wo es Sinn macht."/>
    <s v="teilweise zentral/teilweise Lehrbetrieb"/>
    <s v="Praktisch zwingend auf dem Lehrbetrieb. Anderes ist meist effizienter zentral machbar."/>
    <s v="Ja"/>
    <s v="Horizonterweiterung. Dieses hat aber nicht in einer dreijährigen Grundbildung Platz."/>
    <m/>
  </r>
  <r>
    <d v="2019-12-03T16:50:52"/>
    <x v="3"/>
    <x v="21"/>
    <s v="Bio Zug"/>
    <x v="1"/>
    <x v="1"/>
    <s v="Bei allen anderen Berufen ist Grundausbildung keine Voraussetzung einen selbstständigen Betrieb führen zu können. Diese Anforderungen gehören in die Weiterbildung. "/>
    <s v="Mit den vorgeschlagenen Schlüsselkompetenzen bin ich grundsätzlich einverstanden."/>
    <s v="gehört zur Grundbildung"/>
    <s v="gehört zur Grundbildung, gehört zur Weiterbildung"/>
    <s v="gehört zur Grundbildung, gehört zur Weiterbildung"/>
    <s v="gehört zur Weiterbildung"/>
    <s v="gehört zur Grundbildung, gehört zur Weiterbildung"/>
    <s v="gehört zur Grundbildung, gehört zur Weiterbildung"/>
    <s v="Berufe sollen zusammengelegt werden"/>
    <s v="Gleich wie der Vorschlag"/>
    <s v="In der Landwirtschaft haben wir bei den Lernenden wie auch beim zu erlernenden ein sehr breites Spektrum. mit dem neuen Vorschlag gehen wir in richtung Modulform, mit einer Fachrichtung."/>
    <s v="Ja"/>
    <s v="Gleich wie Vorschlag"/>
    <s v="Eine dreijährige Lehre ist in den meisten Fällen genügend wenn der Lernende bereits Vorkenntnisse mitbringt. Berufsmatura kann nicht integriert werden."/>
    <s v="...ebenfalls verlängert werden (3 Jahre)."/>
    <s v="Der Schulstoff ist im Vergleich zu technischen Berufen, ausser Allgemeinbildung, sehr fremd und nicht in 2 Jahren zu lernen."/>
    <s v="Ja"/>
    <s v="Wie oben erwähnt gehört die Fachrichtung Biolandbau in den Grundstoff aller Lernenden."/>
    <s v="Ja"/>
    <s v="Gleich wie Vorschlag"/>
    <s v="Die Schullektionen sollen gleichmässig linear über die Lehrzeit verteilt werden"/>
    <s v="Gleich wie Vorschlag"/>
    <s v="Nein"/>
    <s v="„Naturnahe Landwirtschaft“ als gemeinsame Basis in den ersten Ausbildungsjahren. Darauf aufbauend dann 3. und/oder 4. Lehrjahr Spezialisierung auf ÖLN oder Bio., Es soll eine Fachrichtung biologische Landwirtschaft geben."/>
    <s v="Gleich wie Vorschlag"/>
    <s v="Ja"/>
    <s v="Diesen beiden Themen muss unbedingt mehr Beachtung geschenkt werden."/>
    <s v="Die Anzahl ÜK soll gleich bleiben wie bisher."/>
    <m/>
    <m/>
    <m/>
    <s v="Ja"/>
    <s v="Die Überbetrieblichen Kurse sollen auch ernst genommen werden."/>
    <m/>
    <m/>
    <m/>
    <m/>
    <s v="Nein"/>
    <s v="Eine Lerndokumentation muss vorhanden sein, aber keine Benotung."/>
    <s v="Ja"/>
    <m/>
    <m/>
    <s v="teilweise zentral/teilweise Lehrbetrieb"/>
    <m/>
    <s v="Ja"/>
    <m/>
    <s v="Die Landwirtschaftlichen Betriebe sind zum Teil sehr unterschiedlich, in der Spezialisierung wie auch geografisch. Auch dürfen wir die Nebenerwerbsbetriebe oder Zuerwerbsbetriebe nicht mit einer 4 jährigen Ausbildung abschrecken. Vielleicht ist ein modulares System ein mögliches Modell dieses breite Spektrum abzudecken. Vielen Dank für eure Arbeit. Viele Grüsse Peter Waltenspül bioZug."/>
  </r>
  <r>
    <d v="2019-12-08T19:52:59"/>
    <x v="3"/>
    <x v="21"/>
    <s v="Bärner Bio Bure (BBB)"/>
    <x v="0"/>
    <x v="0"/>
    <m/>
    <m/>
    <m/>
    <m/>
    <m/>
    <m/>
    <m/>
    <m/>
    <m/>
    <m/>
    <m/>
    <m/>
    <m/>
    <m/>
    <m/>
    <m/>
    <m/>
    <m/>
    <m/>
    <m/>
    <m/>
    <m/>
    <m/>
    <m/>
    <m/>
    <m/>
    <m/>
    <m/>
    <m/>
    <m/>
    <m/>
    <m/>
    <m/>
    <m/>
    <m/>
    <m/>
    <m/>
    <m/>
    <m/>
    <m/>
    <m/>
    <m/>
    <m/>
    <m/>
    <m/>
    <m/>
    <m/>
  </r>
  <r>
    <d v="2019-12-08T21:41:44"/>
    <x v="3"/>
    <x v="21"/>
    <s v="Bio Uri"/>
    <x v="1"/>
    <x v="2"/>
    <m/>
    <s v="Entsprechend den Ausbildungskompetenzen der Ziele für die Bio-Bildung 2030_x000a_• Allrounder mit breitem Wissen und praktischen Fertigkeiten_x000a_• Die Fähigkeiten beobachten, erkennen und verändern sind zentral_x000a_• Ganzheitliche Sichtweise und langfristiges Denken_x000a_• Qualität produzieren und Wert von Nahrungsmitteln kennen_x000a_• Mit Boden, Pflanzen, Tieren, Menschen und Umwelt nachhaltig Lebensmittel produzieren_x000a_• Die Gesundheit von Boden, Pflanzen, Tieren und Menschen fördern_x000a_• Ökologische Zusammenhänge verstehen und anwenden können_x000a_• Das Potential des Standorts wird bei Produktionsintensität berücksichtigt_x000a_• Vorkenntnisse Unternehmertum, Marktmechanismen schon in Grundbildung"/>
    <s v="gehört zur Grundbildung"/>
    <s v="gehört zur Grundbildung"/>
    <s v="gehört zur Grundbildung"/>
    <s v="gehört zur Grundbildung"/>
    <s v="gehört zur Grundbildung"/>
    <s v="gehört zur Grundbildung"/>
    <s v="Die bestehenden Berufe sollen alle erhalten bleiben (Landwirt/Landwirtin, Gemüsegärtner/ Gemüsegärtnerin, Obstfachmann/Obstfachfrau, Winzer/Winzerin, Weintechnologe/ Weintechnologin, Geflügelfachmann/Geflügelfachfrau,)."/>
    <s v="2. Anzahl der Berufe ?_x000a_•_x0009_Es braucht eine breit abgedeckte Grundbildung. Aber nicht ins Detail. _x000a_•_x0009_Eine 3 Jährige Lehre _x000a_•_x0009_Die spezifischen Betriebszweige  sollen in Modulen abgeschlossen werden können._x000a_•_x0009_ Die Lehrlinge sollen die ersten zwei Jahre, 2 Tage Schule pro Woche erhalten (Vor allem im Winter) _x000a_•_x0009_Im dritten Winter sollen sie die Gelegenheit haben ihr Wissen anzuwenden und mit dem Lehrmeister zu diskutieren um weiter zu kommen. Ein Tag Schule pro Woche sollte im dritten Lehrjahr reichen. _x000a_Begründung:  _x000a_Es bringt nichts wenn der Sohn oder die Tochter eines Weinguts, Geflügelhof, Schweinehof oder Mutterkuhhaltungshof……….  drei Jahre lang Milchvieh-Hochleistungszucht, Fütterung, Melken und die ganzen Probleme die diesen Betriebszeig mit sich bringt zu studieren.  Alle die, die Melken wollen,  sollten das Modul Milchviehhaltung besuchen und abschliessen. Alle andern sollen in Ihrem Betriebszweigen Profis werden können. Mit anderen Worten ein Landwirt/in der zum Beispiel über 100 Legehennen hält, muss das Modul Geflügelfachmann oder Geflügelfachfrau abgeschlossen haben. Denn in dieser Hinsicht gibt es Handlungsbedarf. Ein Modul soll auch im Selbststudium mit einer Prüfung  abgeschlossen werden können. _x000a_An unseren Schulen wird zur Zeit nur Milchwirtschaft vermittelt. Die Vielfalt an professioneller Ausbildung bleibt völlig auf der Strecke. Wir haben ja gesehen wohin eine Monolandwirtschaftsausbildung hinführt. _x000a_Wenn die entscheidenden Gremien der Berufsbildung das Gefühl haben, dass sie den Stoff in drei Jahren nicht vermitteln können, dann machen sie eine 4 Jährige Lehre für die Milchbauern, aber nicht für alle anderen. _x000a_"/>
    <m/>
    <s v="Ja"/>
    <s v="Biolandbau soll in jedem Modul vermittelt werden und immer auch die Vermarktung. Wir wollen keine Bäuerinnen und Bauern züchten die produzieren wie in der alten DDR. "/>
    <s v="Drei Jahre Ausbildung soll reichen. "/>
    <s v="...weiterhin in 2 Jahren möglich sein."/>
    <m/>
    <s v="Nein"/>
    <s v="Was soll ein Winzerjunge mit Schafhaltung mit einer 4 Jährigen Hochleistungsmilchviehausbildung anfangen. Wir wollen Profis in allen Betriebszweigen, nicht nur in der Milchviehhaltung.  Es sollen Module angeboten werden. Wir müssen uns endlich von den festgefahrenen Strukturen lösen. _x000a_Es soll nicht sein, dass jeder Lehrer, jedes Fach unterrichten kann. Die Schulen sollen sich entwickeln, und dem Markt anpassen. Das heisst ein Hochleistungszüchter kann nicht überzeugend Biolandbau vermitteln. Das wird heute so praktiziert, und soll der Vergangenheit angehören. _x000a_"/>
    <s v="Ja"/>
    <m/>
    <s v="Die Schulzeit soll im degressiven Modell verteilt werden, also mehr Schule am Anfang der Ausbildung"/>
    <s v="Der Lehrstellenwechsel ist wichtig und in manchen Fällen auch zwingend. _x000a_Die Lektionen sollen am Anfang stärker sein als zum Schluss. Zum Schluss soll das gelernte Wissen mit der Praxis verbunden und umgesetzt werden können. _x000a_"/>
    <m/>
    <s v="„Naturnahe Landwirtschaft“ als gemeinsame Basis in den ersten Ausbildungsjahren. Darauf aufbauend dann 3. und/oder 4. Lehrjahr Spezialisierung auf ÖLN oder Bio."/>
    <s v="Die Vielvalt in der Landwirtschaft soll in Modulen angeboten werden. Dabei soll immer Bio als Grundstoff für die Ausbildung sein. Milchwirtschaft ist nicht ein Fach das zwingend besucht werden muss. "/>
    <s v="Ja"/>
    <m/>
    <s v="Die Anzahl ÜK soll gleich bleiben wie bisher."/>
    <m/>
    <m/>
    <m/>
    <s v="Ja"/>
    <s v="Soll gleich bleiben _x000a_Soll unbedingt benotet, und somit mit einem Test abgeschlossen werden._x000a_Die ÜK Kurse sind sehr gut und lehrreich. Praxisnahe Ausbildung ist sehr gut. Wird sehr gut abgespeichert. _x000a_"/>
    <s v="kein konkreter Änderungsvorschlag "/>
    <m/>
    <s v="Die Digitalisierung ist zwingend voranzutreiben."/>
    <m/>
    <s v="Ja"/>
    <s v="Bei einer Benotung wird eine Lerndoku. auch ernst genommen."/>
    <s v="Ja"/>
    <s v="Auch verschiedene Berufsmodule sollen abgeschlossen werden können."/>
    <s v="Sobalt ein Modul vermittelt ist soll es abgeschlossen werden können."/>
    <s v="teilweise zentral/teilweise Lehrbetrieb"/>
    <m/>
    <s v="Ja"/>
    <s v="Das erweitert den Horizont"/>
    <s v="•_x0009_Es braucht eine breit abgedeckte Grundbildung. Aber nicht ins Detail. _x000a_•_x0009_Eine 3 Jährige Lehre _x000a_•_x0009_Die spezifischen Betriebszweige  sollen in Modulen abgeschlossen werden können._x000a_•_x0009_ Die Lehrlinge sollen die ersten zwei Jahre, 2 Tage Schule pro Woche erhalten (Vor allem im Winter) _x000a_•_x0009_Im dritten Winter sollen sie die Gelegenheit haben ihr Wissen anzuwenden und mit dem Lehrmeister zu diskutieren um weiter zu kommen. Ein Tag Schule pro Woche sollte im dritten Lehrjahr reichen. _x000a_Begründung:  _x000a_Es bringt nichts wenn der Sohn oder die Tochter eines Weinguts, Geflügelhof, Schweinehof oder Mutterkuhhaltungshof……….  drei Jahre lang Milchvieh-Hochleistungszucht, Fütterung, Melken und die ganzen Probleme die diesen Betriebszeig mit sich bringt zu studieren.  Alle die, die Melken wollen,  sollten das Modul Milchviehhaltung besuchen und abschliessen. Alle andern sollen in Ihrem Betriebszweigen Profis werden können. Mit anderen Worten ein Landwirt/in der zum Beispiel über 100 Legehennen hält, muss das Modul Geflügelfachmann oder Geflügelfachfrau abgeschlossen haben. Denn in dieser Hinsicht gibt es Handlungsbedarf. Ein Modul soll auch im Selbststudium mit einer Prüfung  abgeschlossen werden können. _x000a_An unseren Schulen wird zur Zeit nur Milchwirtschaft vermittelt. Die Vielfalt an professioneller Ausbildung bleibt völlig auf der Strecke. Wir haben ja gesehen wohin eine Monolandwirtschaftsausbildung hinführt. _x000a_Wenn die entscheidenden Gremien der Berufsbildung das Gefühl haben, dass sie den Stoff in drei Jahren nicht vermitteln können, dann machen sie eine 4 Jährige Lehre für die Milchbauern, aber nicht für alle anderen. _x000a_Biolandbau soll in jedem Modul vermittelt werden und immer auch die Vermarktung. Wir wollen keine Bäuerinnen und Bauern züchten die produzieren wie in der alten DDR. _x000a__x000a_Drei Jahre Ausbildung soll reichen. _x000a_Die Nachholbildung soll auch weiterhin in 2 Jahren möglich sein. _x000a_Was soll ein Winzerjunge mit Schafhaltung mit einer 4 Jährigen Hochleistungsmilchviehausbildung anfangen. Wir wollen Profis in allen Betriebszweigen, nicht nur in der Milchviehhaltung.  Es sollen Module angeboten werden. Wir müssen uns endlich von den festgefahrenen Strukturen lösen. _x000a_Es soll nicht sein, dass jeder Lehrer, jedes Fach unterrichten kann. Die Schulen sollen sich entwickeln, und dem Markt anpassen. Das heisst ein Hochleistungszüchter kann nicht überzeugend Biolandbau vermitteln. Das wird heute so praktiziert, und soll der Vergangenheit angehören. _x000a_Die Ausbildung zum Landwirt und Landwirtin muss offener sein. Eine solide Grundausbildung, und dann eine Aufteilung in Module. Jeder holt sich seine Module zum Spezialisten.  _x000a_Spezialist: Ackerbau, Weinbauer, Imker,  Fischzucht, Milchvieh, Mutterkuh, Ziegen, Schafe, Schweine, Älpler, Milchverarbeiter, Hühner, Gänse, Obst, Gemüse,Truthahn, Kamele usw….._x000a_In der Landwirtschaftlichen Grundausbildung müssen neue Wege gegangen werden. Sie muss breiter werden, vielfältiger, aber in jedem Fall immer auch biologisch. Und immer mit Vermarktung. Das Denken vom produzieren aufs Geratewohl hin, soll durch unternehmerisches Denken ersetzt werden. _x000a_"/>
  </r>
  <r>
    <d v="2019-11-21T13:10:15"/>
    <x v="3"/>
    <x v="21"/>
    <s v="Bio Genève"/>
    <x v="0"/>
    <x v="0"/>
    <m/>
    <m/>
    <m/>
    <m/>
    <m/>
    <m/>
    <m/>
    <m/>
    <m/>
    <m/>
    <m/>
    <m/>
    <m/>
    <m/>
    <m/>
    <m/>
    <m/>
    <m/>
    <m/>
    <m/>
    <m/>
    <m/>
    <m/>
    <m/>
    <m/>
    <m/>
    <m/>
    <m/>
    <m/>
    <m/>
    <m/>
    <m/>
    <m/>
    <m/>
    <m/>
    <m/>
    <m/>
    <m/>
    <m/>
    <m/>
    <m/>
    <m/>
    <m/>
    <m/>
    <m/>
    <m/>
    <s v="Idéalement, il faudrait plus de soutien (mentorat, coaching, exemples de plannings de formation internes par profession,...) aux formateurs pour mettre en place un programme de formation de qualité au sein de l'entreprise. Peut-être un cours spécifique pour formateurs b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51:G74" firstHeaderRow="1" firstDataRow="3" firstDataCol="1" rowPageCount="1" colPageCount="1"/>
  <pivotFields count="53">
    <pivotField numFmtId="165" showAll="0"/>
    <pivotField axis="axisPage" multipleItemSelectionAllowed="1" showAll="0">
      <items count="7">
        <item m="1" x="4"/>
        <item h="1" x="3"/>
        <item h="1" x="2"/>
        <item x="0"/>
        <item x="1"/>
        <item m="1" x="5"/>
        <item t="default"/>
      </items>
    </pivotField>
    <pivotField axis="axisRow" dataField="1" showAll="0">
      <items count="25">
        <item m="1" x="23"/>
        <item x="5"/>
        <item x="15"/>
        <item x="0"/>
        <item x="1"/>
        <item x="2"/>
        <item x="3"/>
        <item m="1" x="22"/>
        <item x="6"/>
        <item x="7"/>
        <item x="8"/>
        <item x="9"/>
        <item x="10"/>
        <item x="11"/>
        <item x="12"/>
        <item x="13"/>
        <item x="14"/>
        <item x="16"/>
        <item x="17"/>
        <item x="18"/>
        <item x="19"/>
        <item x="20"/>
        <item x="4"/>
        <item x="21"/>
        <item t="default"/>
      </items>
    </pivotField>
    <pivotField showAll="0"/>
    <pivotField axis="axisCol"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1">
    <i>
      <x v="1"/>
    </i>
    <i>
      <x v="2"/>
    </i>
    <i>
      <x v="3"/>
    </i>
    <i>
      <x v="4"/>
    </i>
    <i>
      <x v="5"/>
    </i>
    <i>
      <x v="6"/>
    </i>
    <i>
      <x v="8"/>
    </i>
    <i>
      <x v="9"/>
    </i>
    <i>
      <x v="10"/>
    </i>
    <i>
      <x v="11"/>
    </i>
    <i>
      <x v="12"/>
    </i>
    <i>
      <x v="13"/>
    </i>
    <i>
      <x v="14"/>
    </i>
    <i>
      <x v="15"/>
    </i>
    <i>
      <x v="16"/>
    </i>
    <i>
      <x v="17"/>
    </i>
    <i>
      <x v="18"/>
    </i>
    <i>
      <x v="19"/>
    </i>
    <i>
      <x v="20"/>
    </i>
    <i>
      <x v="21"/>
    </i>
    <i t="grand">
      <x/>
    </i>
  </rowItems>
  <colFields count="2">
    <field x="4"/>
    <field x="-2"/>
  </colFields>
  <colItems count="6">
    <i>
      <x/>
      <x/>
    </i>
    <i r="1" i="1">
      <x v="1"/>
    </i>
    <i>
      <x v="1"/>
      <x/>
    </i>
    <i r="1" i="1">
      <x v="1"/>
    </i>
    <i t="grand">
      <x/>
    </i>
    <i t="grand" i="1">
      <x/>
    </i>
  </colItems>
  <pageFields count="1">
    <pageField fld="1" hier="-1"/>
  </pageFields>
  <dataFields count="2">
    <dataField name="Anzahl von Kanton" fld="2" subtotal="count" baseField="0" baseItem="0"/>
    <dataField name="Anzahl von Kanton2" fld="2" subtotal="count" showDataAs="percentOfTotal" baseField="2"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22:B27" firstHeaderRow="1" firstDataRow="1" firstDataCol="1"/>
  <pivotFields count="53">
    <pivotField numFmtId="165" showAll="0"/>
    <pivotField axis="axisRow" dataField="1" showAll="0">
      <items count="7">
        <item m="1" x="4"/>
        <item x="2"/>
        <item x="0"/>
        <item m="1" x="5"/>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v="1"/>
    </i>
    <i>
      <x v="2"/>
    </i>
    <i>
      <x v="4"/>
    </i>
    <i>
      <x v="5"/>
    </i>
    <i t="grand">
      <x/>
    </i>
  </rowItems>
  <colItems count="1">
    <i/>
  </colItems>
  <dataFields count="1">
    <dataField name="Anzahl von Antworte als"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0"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23:F125" firstHeaderRow="1" firstDataRow="2" firstDataCol="1" rowPageCount="2" colPageCount="1"/>
  <pivotFields count="53">
    <pivotField numFmtId="165" showAll="0"/>
    <pivotField axis="axisPage" multipleItemSelectionAllowed="1" showAll="0">
      <items count="7">
        <item m="1" x="4"/>
        <item h="1" x="3"/>
        <item h="1" x="2"/>
        <item x="0"/>
        <item x="1"/>
        <item m="1" x="5"/>
        <item t="default"/>
      </items>
    </pivotField>
    <pivotField showAll="0"/>
    <pivotField showAll="0"/>
    <pivotField axis="axisPage" multipleItemSelectionAllowed="1" showAll="0">
      <items count="3">
        <item h="1" x="0"/>
        <item x="1"/>
        <item t="default"/>
      </items>
    </pivotField>
    <pivotField axis="axisCol" dataField="1" showAll="0">
      <items count="6">
        <item x="1"/>
        <item x="2"/>
        <item x="3"/>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5"/>
  </colFields>
  <colItems count="5">
    <i>
      <x/>
    </i>
    <i>
      <x v="1"/>
    </i>
    <i>
      <x v="2"/>
    </i>
    <i>
      <x v="3"/>
    </i>
    <i t="grand">
      <x/>
    </i>
  </colItems>
  <pageFields count="2">
    <pageField fld="4" hier="-1"/>
    <pageField fld="1" hier="-1"/>
  </pageFields>
  <dataFields count="1">
    <dataField name="Anzahl von 1 Kompetenz EFZ-Absolven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A171"/>
  <sheetViews>
    <sheetView tabSelected="1" zoomScaleNormal="100" workbookViewId="0">
      <pane xSplit="1" ySplit="1" topLeftCell="I2" activePane="bottomRight" state="frozen"/>
      <selection pane="topRight" activeCell="B1" sqref="B1"/>
      <selection pane="bottomLeft" activeCell="A2" sqref="A2"/>
      <selection pane="bottomRight" activeCell="R119" sqref="R119"/>
    </sheetView>
  </sheetViews>
  <sheetFormatPr baseColWidth="10" defaultColWidth="14.453125" defaultRowHeight="15.75" customHeight="1" outlineLevelRow="1" outlineLevelCol="1" x14ac:dyDescent="0.25"/>
  <cols>
    <col min="1" max="1" width="29.1796875" style="13" customWidth="1"/>
    <col min="2" max="2" width="21.54296875" style="9" customWidth="1" collapsed="1"/>
    <col min="3" max="4" width="21.54296875" style="9" hidden="1" customWidth="1" outlineLevel="1"/>
    <col min="5" max="59" width="21.54296875" style="9" customWidth="1"/>
    <col min="60" max="16384" width="14.453125" style="9"/>
  </cols>
  <sheetData>
    <row r="1" spans="1:53" s="25" customFormat="1" ht="37.5" collapsed="1" x14ac:dyDescent="0.25">
      <c r="A1" s="39"/>
      <c r="B1" s="40" t="s">
        <v>897</v>
      </c>
      <c r="C1" s="24" t="s">
        <v>895</v>
      </c>
      <c r="D1" s="24" t="s">
        <v>890</v>
      </c>
      <c r="E1" s="40" t="s">
        <v>898</v>
      </c>
      <c r="F1" s="41" t="s">
        <v>900</v>
      </c>
      <c r="G1" s="41" t="s">
        <v>901</v>
      </c>
      <c r="H1" s="41" t="s">
        <v>899</v>
      </c>
      <c r="I1" s="40" t="s">
        <v>968</v>
      </c>
      <c r="J1" s="41" t="s">
        <v>902</v>
      </c>
      <c r="K1" s="41" t="s">
        <v>903</v>
      </c>
      <c r="L1" s="41" t="s">
        <v>904</v>
      </c>
      <c r="M1" s="41" t="s">
        <v>905</v>
      </c>
      <c r="N1" s="41" t="s">
        <v>906</v>
      </c>
      <c r="O1" s="41" t="s">
        <v>907</v>
      </c>
      <c r="P1" s="40" t="s">
        <v>996</v>
      </c>
      <c r="Q1" s="41" t="s">
        <v>908</v>
      </c>
      <c r="R1" s="41" t="s">
        <v>909</v>
      </c>
      <c r="S1" s="41" t="s">
        <v>997</v>
      </c>
      <c r="T1" s="40" t="s">
        <v>980</v>
      </c>
      <c r="U1" s="41" t="s">
        <v>910</v>
      </c>
      <c r="V1" s="41" t="s">
        <v>911</v>
      </c>
      <c r="W1" s="41" t="s">
        <v>912</v>
      </c>
      <c r="X1" s="41" t="s">
        <v>913</v>
      </c>
      <c r="Y1" s="41" t="s">
        <v>914</v>
      </c>
      <c r="Z1" s="41" t="s">
        <v>915</v>
      </c>
      <c r="AA1" s="41" t="s">
        <v>916</v>
      </c>
      <c r="AB1" s="41" t="s">
        <v>917</v>
      </c>
      <c r="AC1" s="41" t="s">
        <v>918</v>
      </c>
      <c r="AD1" s="41" t="s">
        <v>919</v>
      </c>
      <c r="AE1" s="41" t="s">
        <v>920</v>
      </c>
      <c r="AF1" s="41" t="s">
        <v>922</v>
      </c>
      <c r="AG1" s="41" t="s">
        <v>921</v>
      </c>
      <c r="AH1" s="41" t="s">
        <v>923</v>
      </c>
      <c r="AI1" s="41" t="s">
        <v>924</v>
      </c>
      <c r="AJ1" s="41" t="s">
        <v>926</v>
      </c>
      <c r="AK1" s="41" t="s">
        <v>925</v>
      </c>
      <c r="AL1" s="41" t="s">
        <v>927</v>
      </c>
      <c r="AM1" s="41" t="s">
        <v>928</v>
      </c>
      <c r="AN1" s="41" t="s">
        <v>929</v>
      </c>
      <c r="AO1" s="41" t="s">
        <v>930</v>
      </c>
      <c r="AP1" s="41" t="s">
        <v>931</v>
      </c>
      <c r="AQ1" s="41" t="s">
        <v>932</v>
      </c>
      <c r="AR1" s="41" t="s">
        <v>933</v>
      </c>
      <c r="AS1" s="41" t="s">
        <v>934</v>
      </c>
      <c r="AT1" s="40" t="s">
        <v>975</v>
      </c>
      <c r="AU1" s="41" t="s">
        <v>936</v>
      </c>
      <c r="AV1" s="41" t="s">
        <v>937</v>
      </c>
      <c r="AW1" s="41" t="s">
        <v>938</v>
      </c>
      <c r="AX1" s="41" t="s">
        <v>939</v>
      </c>
      <c r="AY1" s="41" t="s">
        <v>940</v>
      </c>
      <c r="AZ1" s="41" t="s">
        <v>941</v>
      </c>
      <c r="BA1" s="40" t="s">
        <v>942</v>
      </c>
    </row>
    <row r="2" spans="1:53" ht="15.75" hidden="1" customHeight="1" outlineLevel="1" x14ac:dyDescent="0.25">
      <c r="A2" s="7">
        <v>43783.737277349537</v>
      </c>
      <c r="B2" s="8" t="s">
        <v>53</v>
      </c>
      <c r="C2" s="8" t="s">
        <v>74</v>
      </c>
      <c r="E2" s="11" t="s">
        <v>893</v>
      </c>
    </row>
    <row r="3" spans="1:53" ht="15.75" hidden="1" customHeight="1" outlineLevel="1" x14ac:dyDescent="0.25">
      <c r="A3" s="7">
        <v>43783.821342881944</v>
      </c>
      <c r="B3" s="8" t="s">
        <v>53</v>
      </c>
      <c r="C3" s="8" t="s">
        <v>74</v>
      </c>
      <c r="E3" s="11" t="s">
        <v>893</v>
      </c>
    </row>
    <row r="4" spans="1:53" ht="15.75" hidden="1" customHeight="1" outlineLevel="1" x14ac:dyDescent="0.25">
      <c r="A4" s="7">
        <v>43784.340070439815</v>
      </c>
      <c r="B4" s="8" t="s">
        <v>53</v>
      </c>
      <c r="C4" s="8" t="s">
        <v>74</v>
      </c>
      <c r="E4" s="11" t="s">
        <v>893</v>
      </c>
    </row>
    <row r="5" spans="1:53" ht="15.75" hidden="1" customHeight="1" outlineLevel="1" x14ac:dyDescent="0.25">
      <c r="A5" s="7">
        <v>43784.354116516202</v>
      </c>
      <c r="B5" s="8" t="s">
        <v>53</v>
      </c>
      <c r="C5" s="8" t="s">
        <v>74</v>
      </c>
      <c r="E5" s="11" t="s">
        <v>894</v>
      </c>
      <c r="F5" s="11" t="s">
        <v>969</v>
      </c>
      <c r="G5" s="8" t="s">
        <v>183</v>
      </c>
      <c r="H5" s="8" t="s">
        <v>184</v>
      </c>
      <c r="I5" s="8" t="s">
        <v>60</v>
      </c>
      <c r="J5" s="8" t="s">
        <v>78</v>
      </c>
      <c r="K5" s="8" t="s">
        <v>78</v>
      </c>
      <c r="L5" s="8" t="s">
        <v>78</v>
      </c>
      <c r="M5" s="8" t="s">
        <v>78</v>
      </c>
      <c r="N5" s="8" t="s">
        <v>60</v>
      </c>
      <c r="O5" s="8" t="s">
        <v>61</v>
      </c>
      <c r="R5" s="8" t="s">
        <v>66</v>
      </c>
      <c r="S5" s="8" t="s">
        <v>185</v>
      </c>
      <c r="T5" s="8" t="s">
        <v>186</v>
      </c>
      <c r="U5" s="8" t="s">
        <v>64</v>
      </c>
      <c r="V5" s="8" t="s">
        <v>187</v>
      </c>
      <c r="W5" s="8" t="s">
        <v>66</v>
      </c>
      <c r="X5" s="8" t="s">
        <v>188</v>
      </c>
      <c r="Y5" s="8" t="s">
        <v>66</v>
      </c>
      <c r="Z5" s="8" t="s">
        <v>189</v>
      </c>
      <c r="AA5" s="8" t="s">
        <v>67</v>
      </c>
      <c r="AB5" s="8" t="s">
        <v>190</v>
      </c>
      <c r="AC5" s="8" t="s">
        <v>63</v>
      </c>
      <c r="AD5" s="8" t="s">
        <v>68</v>
      </c>
      <c r="AF5" s="8" t="s">
        <v>66</v>
      </c>
      <c r="AH5" s="8" t="s">
        <v>69</v>
      </c>
      <c r="AL5" s="8" t="s">
        <v>63</v>
      </c>
      <c r="AR5" s="8" t="s">
        <v>63</v>
      </c>
      <c r="AT5" s="8" t="s">
        <v>66</v>
      </c>
      <c r="AW5" s="8" t="s">
        <v>73</v>
      </c>
      <c r="AY5" s="8" t="s">
        <v>63</v>
      </c>
    </row>
    <row r="6" spans="1:53" ht="15.75" hidden="1" customHeight="1" outlineLevel="1" x14ac:dyDescent="0.25">
      <c r="A6" s="7">
        <v>43784.484397060187</v>
      </c>
      <c r="B6" s="8" t="s">
        <v>53</v>
      </c>
      <c r="C6" s="8" t="s">
        <v>74</v>
      </c>
      <c r="E6" s="11" t="s">
        <v>893</v>
      </c>
    </row>
    <row r="7" spans="1:53" ht="15.75" hidden="1" customHeight="1" outlineLevel="1" x14ac:dyDescent="0.25">
      <c r="A7" s="7">
        <v>43787.519602233791</v>
      </c>
      <c r="B7" s="8" t="s">
        <v>53</v>
      </c>
      <c r="C7" s="8" t="s">
        <v>74</v>
      </c>
      <c r="E7" s="11" t="s">
        <v>893</v>
      </c>
      <c r="BA7" s="8" t="s">
        <v>390</v>
      </c>
    </row>
    <row r="8" spans="1:53" ht="15.75" hidden="1" customHeight="1" outlineLevel="1" x14ac:dyDescent="0.25">
      <c r="A8" s="7">
        <v>43788.620738379628</v>
      </c>
      <c r="B8" s="8" t="s">
        <v>53</v>
      </c>
      <c r="C8" s="8" t="s">
        <v>74</v>
      </c>
      <c r="E8" s="11" t="s">
        <v>893</v>
      </c>
    </row>
    <row r="9" spans="1:53" ht="15.75" hidden="1" customHeight="1" outlineLevel="1" x14ac:dyDescent="0.25">
      <c r="A9" s="7">
        <v>43790.877245972224</v>
      </c>
      <c r="B9" s="8" t="s">
        <v>53</v>
      </c>
      <c r="C9" s="8" t="s">
        <v>74</v>
      </c>
      <c r="E9" s="11" t="s">
        <v>894</v>
      </c>
      <c r="F9" s="11" t="s">
        <v>970</v>
      </c>
      <c r="H9" s="8" t="s">
        <v>546</v>
      </c>
      <c r="I9" s="8" t="s">
        <v>78</v>
      </c>
      <c r="J9" s="8" t="s">
        <v>78</v>
      </c>
      <c r="K9" s="8" t="s">
        <v>78</v>
      </c>
      <c r="L9" s="8" t="s">
        <v>78</v>
      </c>
      <c r="M9" s="8" t="s">
        <v>78</v>
      </c>
      <c r="N9" s="8" t="s">
        <v>60</v>
      </c>
      <c r="O9" s="8" t="s">
        <v>61</v>
      </c>
      <c r="R9" s="8" t="s">
        <v>63</v>
      </c>
      <c r="U9" s="8" t="s">
        <v>64</v>
      </c>
      <c r="W9" s="8" t="s">
        <v>66</v>
      </c>
      <c r="Y9" s="8" t="s">
        <v>66</v>
      </c>
      <c r="AA9" s="8" t="s">
        <v>81</v>
      </c>
      <c r="AD9" s="8" t="s">
        <v>68</v>
      </c>
      <c r="AF9" s="8" t="s">
        <v>66</v>
      </c>
      <c r="AH9" s="8" t="s">
        <v>69</v>
      </c>
      <c r="AL9" s="8" t="s">
        <v>66</v>
      </c>
      <c r="AR9" s="8" t="s">
        <v>66</v>
      </c>
      <c r="AT9" s="8" t="s">
        <v>66</v>
      </c>
      <c r="AW9" s="8" t="s">
        <v>73</v>
      </c>
      <c r="AY9" s="8" t="s">
        <v>63</v>
      </c>
    </row>
    <row r="10" spans="1:53" ht="15.75" hidden="1" customHeight="1" outlineLevel="1" x14ac:dyDescent="0.25">
      <c r="A10" s="7">
        <v>43783.729364942134</v>
      </c>
      <c r="B10" s="8" t="s">
        <v>53</v>
      </c>
      <c r="C10" s="8" t="s">
        <v>56</v>
      </c>
      <c r="E10" s="11" t="s">
        <v>894</v>
      </c>
      <c r="F10" s="11" t="s">
        <v>970</v>
      </c>
      <c r="H10" s="8" t="s">
        <v>59</v>
      </c>
      <c r="I10" s="8" t="s">
        <v>60</v>
      </c>
      <c r="J10" s="8" t="s">
        <v>60</v>
      </c>
      <c r="K10" s="8" t="s">
        <v>60</v>
      </c>
      <c r="L10" s="8" t="s">
        <v>60</v>
      </c>
      <c r="M10" s="8" t="s">
        <v>60</v>
      </c>
      <c r="N10" s="8" t="s">
        <v>60</v>
      </c>
      <c r="O10" s="8" t="s">
        <v>61</v>
      </c>
      <c r="Q10" s="8" t="s">
        <v>62</v>
      </c>
      <c r="R10" s="8" t="s">
        <v>63</v>
      </c>
      <c r="U10" s="8" t="s">
        <v>64</v>
      </c>
      <c r="V10" s="8" t="s">
        <v>65</v>
      </c>
      <c r="W10" s="8" t="s">
        <v>66</v>
      </c>
      <c r="Y10" s="8" t="s">
        <v>66</v>
      </c>
      <c r="AA10" s="8" t="s">
        <v>67</v>
      </c>
      <c r="AD10" s="8" t="s">
        <v>68</v>
      </c>
      <c r="AF10" s="8" t="s">
        <v>63</v>
      </c>
      <c r="AH10" s="8" t="s">
        <v>69</v>
      </c>
      <c r="AL10" s="8" t="s">
        <v>66</v>
      </c>
      <c r="AM10" s="8" t="s">
        <v>70</v>
      </c>
      <c r="AP10" s="8" t="s">
        <v>71</v>
      </c>
      <c r="AR10" s="8" t="s">
        <v>66</v>
      </c>
      <c r="AT10" s="8" t="s">
        <v>66</v>
      </c>
      <c r="AV10" s="8" t="s">
        <v>72</v>
      </c>
      <c r="AW10" s="8" t="s">
        <v>73</v>
      </c>
      <c r="AY10" s="8" t="s">
        <v>66</v>
      </c>
    </row>
    <row r="11" spans="1:53" ht="15.75" hidden="1" customHeight="1" outlineLevel="1" x14ac:dyDescent="0.25">
      <c r="A11" s="7">
        <v>43796.862441377314</v>
      </c>
      <c r="B11" s="8" t="s">
        <v>53</v>
      </c>
      <c r="C11" s="8" t="s">
        <v>56</v>
      </c>
      <c r="E11" s="11" t="s">
        <v>894</v>
      </c>
      <c r="F11" s="11" t="s">
        <v>970</v>
      </c>
      <c r="G11" s="8" t="s">
        <v>619</v>
      </c>
      <c r="H11" s="8" t="s">
        <v>620</v>
      </c>
      <c r="I11" s="8" t="s">
        <v>78</v>
      </c>
      <c r="J11" s="8" t="s">
        <v>60</v>
      </c>
      <c r="K11" s="8" t="s">
        <v>60</v>
      </c>
      <c r="L11" s="8" t="s">
        <v>60</v>
      </c>
      <c r="M11" s="8" t="s">
        <v>78</v>
      </c>
      <c r="N11" s="8" t="s">
        <v>60</v>
      </c>
      <c r="O11" s="8" t="s">
        <v>61</v>
      </c>
      <c r="R11" s="8" t="s">
        <v>63</v>
      </c>
      <c r="U11" s="8" t="s">
        <v>80</v>
      </c>
      <c r="V11" s="8" t="s">
        <v>621</v>
      </c>
      <c r="W11" s="8" t="s">
        <v>66</v>
      </c>
      <c r="X11" s="8" t="s">
        <v>622</v>
      </c>
      <c r="Y11" s="8" t="s">
        <v>66</v>
      </c>
      <c r="Z11" s="8" t="s">
        <v>623</v>
      </c>
      <c r="AA11" s="8" t="s">
        <v>67</v>
      </c>
      <c r="AB11" s="8" t="s">
        <v>624</v>
      </c>
      <c r="AC11" s="8" t="s">
        <v>98</v>
      </c>
      <c r="AD11" s="8" t="s">
        <v>625</v>
      </c>
      <c r="AE11" s="8" t="s">
        <v>176</v>
      </c>
      <c r="AF11" s="8" t="s">
        <v>63</v>
      </c>
      <c r="AH11" s="8" t="s">
        <v>69</v>
      </c>
      <c r="AL11" s="8" t="s">
        <v>66</v>
      </c>
      <c r="AM11" s="8" t="s">
        <v>626</v>
      </c>
      <c r="AP11" s="8" t="s">
        <v>627</v>
      </c>
      <c r="AR11" s="8" t="s">
        <v>66</v>
      </c>
      <c r="AS11" s="8" t="s">
        <v>628</v>
      </c>
      <c r="AT11" s="8" t="s">
        <v>66</v>
      </c>
      <c r="AU11" s="8" t="s">
        <v>629</v>
      </c>
      <c r="AW11" s="8" t="s">
        <v>73</v>
      </c>
      <c r="AX11" s="8" t="s">
        <v>630</v>
      </c>
      <c r="AY11" s="8" t="s">
        <v>66</v>
      </c>
      <c r="AZ11" s="8" t="s">
        <v>631</v>
      </c>
    </row>
    <row r="12" spans="1:53" ht="15.75" hidden="1" customHeight="1" outlineLevel="1" x14ac:dyDescent="0.25">
      <c r="A12" s="7">
        <v>43783.798819189818</v>
      </c>
      <c r="B12" s="8" t="s">
        <v>53</v>
      </c>
      <c r="C12" s="8" t="s">
        <v>108</v>
      </c>
      <c r="E12" s="11" t="s">
        <v>893</v>
      </c>
      <c r="BA12" s="8" t="s">
        <v>109</v>
      </c>
    </row>
    <row r="13" spans="1:53" ht="15.75" hidden="1" customHeight="1" outlineLevel="1" x14ac:dyDescent="0.25">
      <c r="A13" s="7">
        <v>43783.83370625</v>
      </c>
      <c r="B13" s="8" t="s">
        <v>53</v>
      </c>
      <c r="C13" s="8" t="s">
        <v>108</v>
      </c>
      <c r="E13" s="11" t="s">
        <v>893</v>
      </c>
    </row>
    <row r="14" spans="1:53" ht="15.75" hidden="1" customHeight="1" outlineLevel="1" x14ac:dyDescent="0.25">
      <c r="A14" s="7">
        <v>43783.861059872681</v>
      </c>
      <c r="B14" s="8" t="s">
        <v>53</v>
      </c>
      <c r="C14" s="8" t="s">
        <v>108</v>
      </c>
      <c r="E14" s="11" t="s">
        <v>894</v>
      </c>
      <c r="F14" s="11" t="s">
        <v>969</v>
      </c>
      <c r="H14" s="8" t="s">
        <v>123</v>
      </c>
      <c r="I14" s="8" t="s">
        <v>60</v>
      </c>
      <c r="J14" s="8" t="s">
        <v>78</v>
      </c>
      <c r="K14" s="8" t="s">
        <v>89</v>
      </c>
      <c r="L14" s="8" t="s">
        <v>89</v>
      </c>
      <c r="M14" s="8" t="s">
        <v>89</v>
      </c>
      <c r="N14" s="8" t="s">
        <v>89</v>
      </c>
      <c r="O14" s="8" t="s">
        <v>90</v>
      </c>
      <c r="R14" s="8" t="s">
        <v>66</v>
      </c>
      <c r="S14" s="8" t="s">
        <v>124</v>
      </c>
      <c r="T14" s="8" t="s">
        <v>125</v>
      </c>
      <c r="U14" s="8" t="s">
        <v>80</v>
      </c>
      <c r="V14" s="8" t="s">
        <v>125</v>
      </c>
      <c r="W14" s="8" t="s">
        <v>66</v>
      </c>
      <c r="X14" s="8" t="s">
        <v>126</v>
      </c>
      <c r="Y14" s="8" t="s">
        <v>66</v>
      </c>
      <c r="Z14" s="8" t="s">
        <v>127</v>
      </c>
      <c r="AA14" s="8" t="s">
        <v>67</v>
      </c>
      <c r="AB14" s="8" t="s">
        <v>128</v>
      </c>
      <c r="AD14" s="8" t="s">
        <v>129</v>
      </c>
      <c r="AF14" s="8" t="s">
        <v>66</v>
      </c>
      <c r="AH14" s="8" t="s">
        <v>69</v>
      </c>
      <c r="AL14" s="8" t="s">
        <v>66</v>
      </c>
      <c r="AR14" s="8" t="s">
        <v>66</v>
      </c>
      <c r="AT14" s="8" t="s">
        <v>63</v>
      </c>
      <c r="AW14" s="8" t="s">
        <v>106</v>
      </c>
      <c r="AY14" s="8" t="s">
        <v>63</v>
      </c>
    </row>
    <row r="15" spans="1:53" ht="15.75" hidden="1" customHeight="1" outlineLevel="1" x14ac:dyDescent="0.25">
      <c r="A15" s="7">
        <v>43783.869355798612</v>
      </c>
      <c r="B15" s="8" t="s">
        <v>53</v>
      </c>
      <c r="C15" s="8" t="s">
        <v>108</v>
      </c>
      <c r="E15" s="11" t="s">
        <v>893</v>
      </c>
    </row>
    <row r="16" spans="1:53" ht="15.75" hidden="1" customHeight="1" outlineLevel="1" x14ac:dyDescent="0.25">
      <c r="A16" s="7">
        <v>43783.873360555561</v>
      </c>
      <c r="B16" s="8" t="s">
        <v>53</v>
      </c>
      <c r="C16" s="8" t="s">
        <v>108</v>
      </c>
      <c r="E16" s="11" t="s">
        <v>894</v>
      </c>
      <c r="F16" s="11" t="s">
        <v>970</v>
      </c>
      <c r="H16" s="8" t="s">
        <v>130</v>
      </c>
      <c r="I16" s="8" t="s">
        <v>60</v>
      </c>
      <c r="J16" s="8" t="s">
        <v>60</v>
      </c>
      <c r="K16" s="8" t="s">
        <v>60</v>
      </c>
      <c r="L16" s="8" t="s">
        <v>78</v>
      </c>
      <c r="M16" s="8" t="s">
        <v>60</v>
      </c>
      <c r="N16" s="8" t="s">
        <v>60</v>
      </c>
      <c r="O16" s="8" t="s">
        <v>90</v>
      </c>
      <c r="R16" s="8" t="s">
        <v>63</v>
      </c>
      <c r="U16" s="8" t="s">
        <v>80</v>
      </c>
      <c r="W16" s="8" t="s">
        <v>66</v>
      </c>
      <c r="Y16" s="8" t="s">
        <v>66</v>
      </c>
      <c r="AA16" s="8" t="s">
        <v>81</v>
      </c>
      <c r="AD16" s="8" t="s">
        <v>68</v>
      </c>
      <c r="AF16" s="8" t="s">
        <v>66</v>
      </c>
      <c r="AH16" s="8" t="s">
        <v>69</v>
      </c>
      <c r="AL16" s="8" t="s">
        <v>66</v>
      </c>
      <c r="AR16" s="8" t="s">
        <v>66</v>
      </c>
      <c r="AT16" s="8" t="s">
        <v>66</v>
      </c>
      <c r="AW16" s="8" t="s">
        <v>106</v>
      </c>
      <c r="AY16" s="8" t="s">
        <v>66</v>
      </c>
    </row>
    <row r="17" spans="1:53" ht="15.75" hidden="1" customHeight="1" outlineLevel="1" x14ac:dyDescent="0.25">
      <c r="A17" s="7">
        <v>43783.911377407407</v>
      </c>
      <c r="B17" s="8" t="s">
        <v>53</v>
      </c>
      <c r="C17" s="8" t="s">
        <v>108</v>
      </c>
      <c r="E17" s="11" t="s">
        <v>894</v>
      </c>
      <c r="F17" s="11" t="s">
        <v>969</v>
      </c>
      <c r="G17" s="8" t="s">
        <v>147</v>
      </c>
      <c r="H17" s="8" t="s">
        <v>148</v>
      </c>
      <c r="I17" s="8" t="s">
        <v>89</v>
      </c>
      <c r="J17" s="8" t="s">
        <v>89</v>
      </c>
      <c r="K17" s="8" t="s">
        <v>89</v>
      </c>
      <c r="L17" s="8" t="s">
        <v>78</v>
      </c>
      <c r="M17" s="8" t="s">
        <v>89</v>
      </c>
      <c r="N17" s="8" t="s">
        <v>89</v>
      </c>
      <c r="O17" s="8" t="s">
        <v>61</v>
      </c>
      <c r="Q17" s="8" t="s">
        <v>149</v>
      </c>
      <c r="R17" s="8" t="s">
        <v>66</v>
      </c>
      <c r="S17" s="8" t="s">
        <v>150</v>
      </c>
      <c r="T17" s="8" t="s">
        <v>151</v>
      </c>
      <c r="U17" s="8" t="s">
        <v>80</v>
      </c>
      <c r="V17" s="8" t="s">
        <v>152</v>
      </c>
      <c r="W17" s="8" t="s">
        <v>66</v>
      </c>
      <c r="X17" s="8" t="s">
        <v>153</v>
      </c>
      <c r="Y17" s="8" t="s">
        <v>66</v>
      </c>
      <c r="Z17" s="8" t="s">
        <v>154</v>
      </c>
      <c r="AA17" s="8" t="s">
        <v>81</v>
      </c>
      <c r="AB17" s="8" t="s">
        <v>155</v>
      </c>
      <c r="AC17" s="8" t="s">
        <v>156</v>
      </c>
      <c r="AD17" s="8" t="s">
        <v>68</v>
      </c>
      <c r="AF17" s="8" t="s">
        <v>66</v>
      </c>
      <c r="AG17" s="8" t="s">
        <v>157</v>
      </c>
      <c r="AH17" s="8" t="s">
        <v>69</v>
      </c>
      <c r="AL17" s="8" t="s">
        <v>63</v>
      </c>
      <c r="AM17" s="8" t="s">
        <v>158</v>
      </c>
      <c r="AQ17" s="8" t="s">
        <v>159</v>
      </c>
      <c r="AR17" s="8" t="s">
        <v>63</v>
      </c>
      <c r="AS17" s="8" t="s">
        <v>160</v>
      </c>
      <c r="AT17" s="8" t="s">
        <v>63</v>
      </c>
      <c r="AU17" s="8" t="s">
        <v>161</v>
      </c>
      <c r="AW17" s="8" t="s">
        <v>106</v>
      </c>
      <c r="AX17" s="8" t="s">
        <v>162</v>
      </c>
      <c r="AY17" s="8" t="s">
        <v>66</v>
      </c>
      <c r="AZ17" s="8" t="s">
        <v>163</v>
      </c>
    </row>
    <row r="18" spans="1:53" ht="15.75" hidden="1" customHeight="1" outlineLevel="1" x14ac:dyDescent="0.25">
      <c r="A18" s="7">
        <v>43783.966017418978</v>
      </c>
      <c r="B18" s="8" t="s">
        <v>53</v>
      </c>
      <c r="C18" s="8" t="s">
        <v>108</v>
      </c>
      <c r="E18" s="11" t="s">
        <v>894</v>
      </c>
      <c r="F18" s="11" t="s">
        <v>970</v>
      </c>
      <c r="G18" s="8" t="s">
        <v>164</v>
      </c>
      <c r="H18" s="8" t="s">
        <v>164</v>
      </c>
      <c r="I18" s="8" t="s">
        <v>60</v>
      </c>
      <c r="J18" s="8" t="s">
        <v>60</v>
      </c>
      <c r="K18" s="8" t="s">
        <v>60</v>
      </c>
      <c r="L18" s="8" t="s">
        <v>60</v>
      </c>
      <c r="M18" s="8" t="s">
        <v>60</v>
      </c>
      <c r="N18" s="8" t="s">
        <v>60</v>
      </c>
      <c r="O18" s="8" t="s">
        <v>61</v>
      </c>
      <c r="R18" s="8" t="s">
        <v>66</v>
      </c>
      <c r="S18" s="8" t="s">
        <v>165</v>
      </c>
      <c r="T18" s="8" t="s">
        <v>166</v>
      </c>
      <c r="U18" s="8" t="s">
        <v>80</v>
      </c>
      <c r="V18" s="8" t="s">
        <v>167</v>
      </c>
      <c r="W18" s="8" t="s">
        <v>66</v>
      </c>
      <c r="X18" s="8" t="s">
        <v>168</v>
      </c>
      <c r="Y18" s="8" t="s">
        <v>66</v>
      </c>
      <c r="Z18" s="8" t="s">
        <v>169</v>
      </c>
      <c r="AA18" s="8" t="s">
        <v>81</v>
      </c>
      <c r="AB18" s="8" t="s">
        <v>170</v>
      </c>
      <c r="AC18" s="8" t="s">
        <v>171</v>
      </c>
      <c r="AD18" s="8" t="s">
        <v>82</v>
      </c>
      <c r="AE18" s="8" t="s">
        <v>172</v>
      </c>
      <c r="AF18" s="8" t="s">
        <v>63</v>
      </c>
      <c r="AG18" s="8" t="s">
        <v>173</v>
      </c>
      <c r="AH18" s="8" t="s">
        <v>69</v>
      </c>
      <c r="AK18" s="8" t="s">
        <v>174</v>
      </c>
      <c r="AL18" s="8" t="s">
        <v>66</v>
      </c>
      <c r="AM18" s="8" t="s">
        <v>175</v>
      </c>
      <c r="AN18" s="8" t="s">
        <v>176</v>
      </c>
      <c r="AO18" s="8" t="s">
        <v>176</v>
      </c>
      <c r="AP18" s="8" t="s">
        <v>177</v>
      </c>
      <c r="AR18" s="8" t="s">
        <v>66</v>
      </c>
      <c r="AS18" s="8" t="s">
        <v>178</v>
      </c>
      <c r="AT18" s="8" t="s">
        <v>63</v>
      </c>
      <c r="AU18" s="8" t="s">
        <v>179</v>
      </c>
      <c r="AW18" s="8" t="s">
        <v>86</v>
      </c>
      <c r="AX18" s="8" t="s">
        <v>180</v>
      </c>
      <c r="AY18" s="8" t="s">
        <v>63</v>
      </c>
      <c r="AZ18" s="8" t="s">
        <v>181</v>
      </c>
      <c r="BA18" s="8" t="s">
        <v>182</v>
      </c>
    </row>
    <row r="19" spans="1:53" ht="15.75" hidden="1" customHeight="1" outlineLevel="1" x14ac:dyDescent="0.25">
      <c r="A19" s="7">
        <v>43784.321442986111</v>
      </c>
      <c r="B19" s="8" t="s">
        <v>53</v>
      </c>
      <c r="C19" s="8" t="s">
        <v>108</v>
      </c>
      <c r="E19" s="11" t="s">
        <v>893</v>
      </c>
    </row>
    <row r="20" spans="1:53" ht="15.75" hidden="1" customHeight="1" outlineLevel="1" x14ac:dyDescent="0.25">
      <c r="A20" s="7">
        <v>43784.368858344911</v>
      </c>
      <c r="B20" s="8" t="s">
        <v>53</v>
      </c>
      <c r="C20" s="8" t="s">
        <v>108</v>
      </c>
      <c r="E20" s="11" t="s">
        <v>893</v>
      </c>
      <c r="BA20" s="8" t="s">
        <v>191</v>
      </c>
    </row>
    <row r="21" spans="1:53" ht="15.75" hidden="1" customHeight="1" outlineLevel="1" x14ac:dyDescent="0.25">
      <c r="A21" s="7">
        <v>43784.434952488431</v>
      </c>
      <c r="B21" s="8" t="s">
        <v>53</v>
      </c>
      <c r="C21" s="8" t="s">
        <v>108</v>
      </c>
      <c r="E21" s="11" t="s">
        <v>893</v>
      </c>
      <c r="BA21" s="8" t="s">
        <v>202</v>
      </c>
    </row>
    <row r="22" spans="1:53" ht="15.75" hidden="1" customHeight="1" outlineLevel="1" x14ac:dyDescent="0.25">
      <c r="A22" s="7">
        <v>43784.457136215278</v>
      </c>
      <c r="B22" s="8" t="s">
        <v>53</v>
      </c>
      <c r="C22" s="8" t="s">
        <v>108</v>
      </c>
      <c r="E22" s="11" t="s">
        <v>894</v>
      </c>
      <c r="F22" s="11" t="s">
        <v>971</v>
      </c>
      <c r="G22" s="8" t="s">
        <v>203</v>
      </c>
      <c r="H22" s="8" t="s">
        <v>204</v>
      </c>
      <c r="I22" s="8" t="s">
        <v>60</v>
      </c>
      <c r="J22" s="8" t="s">
        <v>60</v>
      </c>
      <c r="K22" s="8" t="s">
        <v>78</v>
      </c>
      <c r="L22" s="8" t="s">
        <v>78</v>
      </c>
      <c r="M22" s="8" t="s">
        <v>60</v>
      </c>
      <c r="N22" s="8" t="s">
        <v>60</v>
      </c>
      <c r="O22" s="8" t="s">
        <v>61</v>
      </c>
      <c r="R22" s="8" t="s">
        <v>66</v>
      </c>
      <c r="S22" s="8" t="s">
        <v>205</v>
      </c>
      <c r="T22" s="8" t="s">
        <v>206</v>
      </c>
      <c r="U22" s="8" t="s">
        <v>80</v>
      </c>
      <c r="V22" s="8" t="s">
        <v>207</v>
      </c>
      <c r="W22" s="8" t="s">
        <v>66</v>
      </c>
      <c r="X22" s="8" t="s">
        <v>208</v>
      </c>
      <c r="Y22" s="8" t="s">
        <v>66</v>
      </c>
      <c r="Z22" s="8" t="s">
        <v>209</v>
      </c>
      <c r="AA22" s="8" t="s">
        <v>81</v>
      </c>
      <c r="AB22" s="8" t="s">
        <v>210</v>
      </c>
      <c r="AD22" s="8" t="s">
        <v>129</v>
      </c>
      <c r="AE22" s="8" t="s">
        <v>211</v>
      </c>
      <c r="AF22" s="8" t="s">
        <v>63</v>
      </c>
      <c r="AG22" s="8" t="s">
        <v>212</v>
      </c>
      <c r="AH22" s="8" t="s">
        <v>69</v>
      </c>
      <c r="AK22" s="8" t="s">
        <v>213</v>
      </c>
      <c r="AL22" s="8" t="s">
        <v>66</v>
      </c>
      <c r="AM22" s="8" t="s">
        <v>214</v>
      </c>
      <c r="AP22" s="8" t="s">
        <v>215</v>
      </c>
      <c r="AQ22" s="8" t="s">
        <v>216</v>
      </c>
      <c r="AR22" s="8" t="s">
        <v>63</v>
      </c>
      <c r="AS22" s="8" t="s">
        <v>217</v>
      </c>
      <c r="AT22" s="8" t="s">
        <v>66</v>
      </c>
      <c r="AU22" s="8" t="s">
        <v>218</v>
      </c>
      <c r="AV22" s="8" t="s">
        <v>219</v>
      </c>
      <c r="AW22" s="8" t="s">
        <v>106</v>
      </c>
      <c r="AX22" s="8" t="s">
        <v>220</v>
      </c>
      <c r="AY22" s="8" t="s">
        <v>63</v>
      </c>
      <c r="AZ22" s="8" t="s">
        <v>221</v>
      </c>
      <c r="BA22" s="8" t="s">
        <v>222</v>
      </c>
    </row>
    <row r="23" spans="1:53" ht="15.75" hidden="1" customHeight="1" outlineLevel="1" x14ac:dyDescent="0.25">
      <c r="A23" s="7">
        <v>43784.460754583335</v>
      </c>
      <c r="B23" s="8" t="s">
        <v>53</v>
      </c>
      <c r="C23" s="8" t="s">
        <v>108</v>
      </c>
      <c r="E23" s="11" t="s">
        <v>894</v>
      </c>
      <c r="F23" s="11" t="s">
        <v>970</v>
      </c>
      <c r="G23" s="8" t="s">
        <v>223</v>
      </c>
      <c r="H23" s="8" t="s">
        <v>224</v>
      </c>
      <c r="I23" s="8" t="s">
        <v>89</v>
      </c>
      <c r="J23" s="8" t="s">
        <v>89</v>
      </c>
      <c r="K23" s="8" t="s">
        <v>89</v>
      </c>
      <c r="L23" s="8" t="s">
        <v>78</v>
      </c>
      <c r="M23" s="8" t="s">
        <v>60</v>
      </c>
      <c r="N23" s="8" t="s">
        <v>89</v>
      </c>
      <c r="O23" s="8" t="s">
        <v>61</v>
      </c>
      <c r="R23" s="8" t="s">
        <v>63</v>
      </c>
      <c r="T23" s="8" t="s">
        <v>225</v>
      </c>
      <c r="U23" s="8" t="s">
        <v>80</v>
      </c>
      <c r="V23" s="8" t="s">
        <v>226</v>
      </c>
      <c r="W23" s="8" t="s">
        <v>66</v>
      </c>
      <c r="X23" s="8" t="s">
        <v>227</v>
      </c>
      <c r="Y23" s="8" t="s">
        <v>63</v>
      </c>
      <c r="Z23" s="8" t="s">
        <v>228</v>
      </c>
      <c r="AA23" s="8" t="s">
        <v>67</v>
      </c>
      <c r="AD23" s="8" t="s">
        <v>82</v>
      </c>
      <c r="AE23" s="8" t="s">
        <v>229</v>
      </c>
      <c r="AF23" s="8" t="s">
        <v>66</v>
      </c>
      <c r="AG23" s="8" t="s">
        <v>230</v>
      </c>
      <c r="AH23" s="8" t="s">
        <v>69</v>
      </c>
      <c r="AL23" s="8" t="s">
        <v>63</v>
      </c>
      <c r="AM23" s="8" t="s">
        <v>231</v>
      </c>
      <c r="AN23" s="8" t="s">
        <v>232</v>
      </c>
      <c r="AP23" s="8" t="s">
        <v>233</v>
      </c>
      <c r="AQ23" s="8" t="s">
        <v>234</v>
      </c>
      <c r="AR23" s="8" t="s">
        <v>63</v>
      </c>
      <c r="AS23" s="8" t="s">
        <v>235</v>
      </c>
      <c r="AT23" s="8" t="s">
        <v>66</v>
      </c>
      <c r="AU23" s="8" t="s">
        <v>236</v>
      </c>
      <c r="AV23" s="8" t="s">
        <v>237</v>
      </c>
      <c r="AW23" s="8" t="s">
        <v>73</v>
      </c>
      <c r="AX23" s="8" t="s">
        <v>238</v>
      </c>
      <c r="AY23" s="8" t="s">
        <v>63</v>
      </c>
      <c r="AZ23" s="8" t="s">
        <v>239</v>
      </c>
      <c r="BA23" s="8" t="s">
        <v>240</v>
      </c>
    </row>
    <row r="24" spans="1:53" ht="15.75" hidden="1" customHeight="1" outlineLevel="1" x14ac:dyDescent="0.25">
      <c r="A24" s="7">
        <v>43784.79004605324</v>
      </c>
      <c r="B24" s="8" t="s">
        <v>53</v>
      </c>
      <c r="C24" s="8" t="s">
        <v>108</v>
      </c>
      <c r="E24" s="11" t="s">
        <v>894</v>
      </c>
      <c r="F24" s="11" t="s">
        <v>970</v>
      </c>
      <c r="G24" s="8" t="s">
        <v>258</v>
      </c>
      <c r="H24" s="8" t="s">
        <v>259</v>
      </c>
      <c r="I24" s="8" t="s">
        <v>60</v>
      </c>
      <c r="J24" s="8" t="s">
        <v>78</v>
      </c>
      <c r="K24" s="8" t="s">
        <v>89</v>
      </c>
      <c r="L24" s="8" t="s">
        <v>89</v>
      </c>
      <c r="M24" s="8" t="s">
        <v>60</v>
      </c>
      <c r="N24" s="8" t="s">
        <v>60</v>
      </c>
      <c r="O24" s="8" t="s">
        <v>61</v>
      </c>
      <c r="R24" s="8" t="s">
        <v>63</v>
      </c>
      <c r="T24" s="8" t="s">
        <v>260</v>
      </c>
      <c r="U24" s="8" t="s">
        <v>64</v>
      </c>
      <c r="V24" s="8" t="s">
        <v>261</v>
      </c>
      <c r="W24" s="8" t="s">
        <v>66</v>
      </c>
      <c r="X24" s="8" t="s">
        <v>262</v>
      </c>
      <c r="Y24" s="8" t="s">
        <v>66</v>
      </c>
      <c r="Z24" s="8" t="s">
        <v>263</v>
      </c>
      <c r="AA24" s="8" t="s">
        <v>81</v>
      </c>
      <c r="AB24" s="8" t="s">
        <v>264</v>
      </c>
      <c r="AD24" s="8" t="s">
        <v>82</v>
      </c>
      <c r="AE24" s="8" t="s">
        <v>265</v>
      </c>
      <c r="AF24" s="8" t="s">
        <v>66</v>
      </c>
      <c r="AG24" s="8" t="s">
        <v>266</v>
      </c>
      <c r="AH24" s="8" t="s">
        <v>267</v>
      </c>
      <c r="AI24" s="8">
        <v>12</v>
      </c>
      <c r="AL24" s="8" t="s">
        <v>66</v>
      </c>
      <c r="AN24" s="8" t="s">
        <v>268</v>
      </c>
      <c r="AP24" s="8" t="s">
        <v>269</v>
      </c>
      <c r="AR24" s="8" t="s">
        <v>66</v>
      </c>
      <c r="AS24" s="8" t="s">
        <v>270</v>
      </c>
      <c r="AT24" s="8" t="s">
        <v>66</v>
      </c>
      <c r="AW24" s="8" t="s">
        <v>73</v>
      </c>
      <c r="AY24" s="8" t="s">
        <v>63</v>
      </c>
      <c r="AZ24" s="8" t="s">
        <v>271</v>
      </c>
    </row>
    <row r="25" spans="1:53" ht="15.75" hidden="1" customHeight="1" outlineLevel="1" x14ac:dyDescent="0.25">
      <c r="A25" s="7">
        <v>43784.998109687498</v>
      </c>
      <c r="B25" s="8" t="s">
        <v>53</v>
      </c>
      <c r="C25" s="8" t="s">
        <v>108</v>
      </c>
      <c r="E25" s="11" t="s">
        <v>894</v>
      </c>
      <c r="F25" s="11" t="s">
        <v>969</v>
      </c>
      <c r="G25" s="8" t="s">
        <v>273</v>
      </c>
      <c r="H25" s="8" t="s">
        <v>274</v>
      </c>
      <c r="I25" s="8" t="s">
        <v>60</v>
      </c>
      <c r="J25" s="8" t="s">
        <v>78</v>
      </c>
      <c r="K25" s="8" t="s">
        <v>60</v>
      </c>
      <c r="L25" s="8" t="s">
        <v>78</v>
      </c>
      <c r="M25" s="8" t="s">
        <v>78</v>
      </c>
      <c r="N25" s="8" t="s">
        <v>60</v>
      </c>
      <c r="O25" s="8" t="s">
        <v>61</v>
      </c>
      <c r="R25" s="8" t="s">
        <v>63</v>
      </c>
      <c r="T25" s="8" t="s">
        <v>275</v>
      </c>
      <c r="U25" s="8" t="s">
        <v>80</v>
      </c>
      <c r="V25" s="8" t="s">
        <v>276</v>
      </c>
      <c r="W25" s="8" t="s">
        <v>66</v>
      </c>
      <c r="X25" s="8" t="s">
        <v>277</v>
      </c>
      <c r="Y25" s="8" t="s">
        <v>66</v>
      </c>
      <c r="Z25" s="8" t="s">
        <v>278</v>
      </c>
      <c r="AA25" s="8" t="s">
        <v>81</v>
      </c>
      <c r="AB25" s="8" t="s">
        <v>279</v>
      </c>
      <c r="AD25" s="8" t="s">
        <v>68</v>
      </c>
      <c r="AF25" s="8" t="s">
        <v>66</v>
      </c>
      <c r="AH25" s="8" t="s">
        <v>280</v>
      </c>
      <c r="AI25" s="8" t="s">
        <v>281</v>
      </c>
      <c r="AJ25" s="8" t="s">
        <v>282</v>
      </c>
      <c r="AL25" s="8" t="s">
        <v>66</v>
      </c>
      <c r="AM25" s="8" t="s">
        <v>283</v>
      </c>
      <c r="AP25" s="8" t="s">
        <v>284</v>
      </c>
      <c r="AR25" s="8" t="s">
        <v>63</v>
      </c>
      <c r="AS25" s="8" t="s">
        <v>285</v>
      </c>
      <c r="AT25" s="8" t="s">
        <v>63</v>
      </c>
      <c r="AU25" s="8" t="s">
        <v>286</v>
      </c>
      <c r="AW25" s="8" t="s">
        <v>86</v>
      </c>
      <c r="AY25" s="8" t="s">
        <v>63</v>
      </c>
    </row>
    <row r="26" spans="1:53" ht="15.75" hidden="1" customHeight="1" outlineLevel="1" x14ac:dyDescent="0.25">
      <c r="A26" s="7">
        <v>43786.405833703699</v>
      </c>
      <c r="B26" s="8" t="s">
        <v>53</v>
      </c>
      <c r="C26" s="8" t="s">
        <v>108</v>
      </c>
      <c r="E26" s="11" t="s">
        <v>893</v>
      </c>
    </row>
    <row r="27" spans="1:53" ht="15.75" hidden="1" customHeight="1" outlineLevel="1" x14ac:dyDescent="0.25">
      <c r="A27" s="7">
        <v>43787.395793773147</v>
      </c>
      <c r="B27" s="8" t="s">
        <v>53</v>
      </c>
      <c r="C27" s="8" t="s">
        <v>108</v>
      </c>
      <c r="E27" s="11" t="s">
        <v>894</v>
      </c>
      <c r="F27" s="11" t="s">
        <v>970</v>
      </c>
      <c r="G27" s="8" t="s">
        <v>353</v>
      </c>
      <c r="H27" s="8" t="s">
        <v>354</v>
      </c>
      <c r="I27" s="8" t="s">
        <v>60</v>
      </c>
      <c r="J27" s="8" t="s">
        <v>60</v>
      </c>
      <c r="K27" s="8" t="s">
        <v>60</v>
      </c>
      <c r="L27" s="8" t="s">
        <v>60</v>
      </c>
      <c r="M27" s="8" t="s">
        <v>60</v>
      </c>
      <c r="N27" s="8" t="s">
        <v>60</v>
      </c>
      <c r="O27" s="8" t="s">
        <v>90</v>
      </c>
      <c r="P27" s="8" t="s">
        <v>355</v>
      </c>
      <c r="Q27" s="8" t="s">
        <v>356</v>
      </c>
      <c r="R27" s="8" t="s">
        <v>66</v>
      </c>
      <c r="S27" s="8" t="s">
        <v>357</v>
      </c>
      <c r="T27" s="8" t="s">
        <v>358</v>
      </c>
      <c r="U27" s="8" t="s">
        <v>64</v>
      </c>
      <c r="V27" s="8" t="s">
        <v>359</v>
      </c>
      <c r="W27" s="8" t="s">
        <v>63</v>
      </c>
      <c r="X27" s="8" t="s">
        <v>360</v>
      </c>
      <c r="Y27" s="8" t="s">
        <v>66</v>
      </c>
      <c r="Z27" s="8" t="s">
        <v>361</v>
      </c>
      <c r="AA27" s="8" t="s">
        <v>81</v>
      </c>
      <c r="AB27" s="8" t="s">
        <v>362</v>
      </c>
      <c r="AD27" s="8" t="s">
        <v>82</v>
      </c>
      <c r="AE27" s="8" t="s">
        <v>363</v>
      </c>
      <c r="AF27" s="8" t="s">
        <v>63</v>
      </c>
      <c r="AG27" s="8" t="s">
        <v>364</v>
      </c>
      <c r="AH27" s="8" t="s">
        <v>280</v>
      </c>
      <c r="AI27" s="8" t="s">
        <v>365</v>
      </c>
      <c r="AJ27" s="8" t="s">
        <v>366</v>
      </c>
      <c r="AK27" s="8" t="s">
        <v>367</v>
      </c>
      <c r="AL27" s="8" t="s">
        <v>66</v>
      </c>
      <c r="AM27" s="8" t="s">
        <v>368</v>
      </c>
      <c r="AP27" s="8" t="s">
        <v>369</v>
      </c>
      <c r="AQ27" s="8" t="s">
        <v>370</v>
      </c>
      <c r="AR27" s="8" t="s">
        <v>66</v>
      </c>
      <c r="AS27" s="8" t="s">
        <v>371</v>
      </c>
      <c r="AT27" s="8" t="s">
        <v>66</v>
      </c>
      <c r="AU27" s="8" t="s">
        <v>372</v>
      </c>
      <c r="AV27" s="8" t="s">
        <v>373</v>
      </c>
      <c r="AW27" s="8" t="s">
        <v>73</v>
      </c>
      <c r="AX27" s="8" t="s">
        <v>374</v>
      </c>
      <c r="AY27" s="8" t="s">
        <v>63</v>
      </c>
      <c r="AZ27" s="8" t="s">
        <v>375</v>
      </c>
      <c r="BA27" s="8" t="s">
        <v>376</v>
      </c>
    </row>
    <row r="28" spans="1:53" ht="15.75" hidden="1" customHeight="1" outlineLevel="1" x14ac:dyDescent="0.25">
      <c r="A28" s="7">
        <v>43788.308462847221</v>
      </c>
      <c r="B28" s="8" t="s">
        <v>53</v>
      </c>
      <c r="C28" s="8" t="s">
        <v>108</v>
      </c>
      <c r="E28" s="11" t="s">
        <v>894</v>
      </c>
      <c r="F28" s="11" t="s">
        <v>971</v>
      </c>
      <c r="G28" s="8" t="s">
        <v>440</v>
      </c>
      <c r="H28" s="8" t="s">
        <v>441</v>
      </c>
      <c r="I28" s="8" t="s">
        <v>60</v>
      </c>
      <c r="J28" s="8" t="s">
        <v>60</v>
      </c>
      <c r="K28" s="8" t="s">
        <v>60</v>
      </c>
      <c r="L28" s="8" t="s">
        <v>89</v>
      </c>
      <c r="M28" s="8" t="s">
        <v>60</v>
      </c>
      <c r="N28" s="8" t="s">
        <v>89</v>
      </c>
      <c r="O28" s="8" t="s">
        <v>90</v>
      </c>
      <c r="P28" s="8" t="s">
        <v>442</v>
      </c>
      <c r="Q28" s="8" t="s">
        <v>442</v>
      </c>
      <c r="R28" s="8" t="s">
        <v>66</v>
      </c>
      <c r="S28" s="8" t="s">
        <v>442</v>
      </c>
      <c r="T28" s="8" t="s">
        <v>443</v>
      </c>
      <c r="U28" s="8" t="s">
        <v>80</v>
      </c>
      <c r="W28" s="8" t="s">
        <v>66</v>
      </c>
      <c r="X28" s="8" t="s">
        <v>444</v>
      </c>
      <c r="Y28" s="8" t="s">
        <v>66</v>
      </c>
      <c r="Z28" s="8" t="s">
        <v>445</v>
      </c>
      <c r="AA28" s="8" t="s">
        <v>67</v>
      </c>
      <c r="AB28" s="8" t="s">
        <v>446</v>
      </c>
      <c r="AD28" s="8" t="s">
        <v>447</v>
      </c>
      <c r="AF28" s="8" t="s">
        <v>63</v>
      </c>
      <c r="AH28" s="8" t="s">
        <v>69</v>
      </c>
      <c r="AL28" s="8" t="s">
        <v>63</v>
      </c>
      <c r="AR28" s="8" t="s">
        <v>66</v>
      </c>
      <c r="AT28" s="8" t="s">
        <v>66</v>
      </c>
      <c r="AU28" s="8" t="s">
        <v>448</v>
      </c>
      <c r="AV28" s="8" t="s">
        <v>449</v>
      </c>
      <c r="AW28" s="8" t="s">
        <v>73</v>
      </c>
      <c r="AY28" s="8" t="s">
        <v>66</v>
      </c>
    </row>
    <row r="29" spans="1:53" ht="15.75" hidden="1" customHeight="1" outlineLevel="1" x14ac:dyDescent="0.25">
      <c r="A29" s="7">
        <v>43794.416589791668</v>
      </c>
      <c r="B29" s="8" t="s">
        <v>53</v>
      </c>
      <c r="C29" s="8" t="s">
        <v>108</v>
      </c>
      <c r="E29" s="11" t="s">
        <v>894</v>
      </c>
      <c r="F29" s="11" t="s">
        <v>971</v>
      </c>
      <c r="G29" s="8" t="s">
        <v>579</v>
      </c>
      <c r="H29" s="8" t="s">
        <v>580</v>
      </c>
      <c r="I29" s="8" t="s">
        <v>60</v>
      </c>
      <c r="J29" s="8" t="s">
        <v>60</v>
      </c>
      <c r="K29" s="8" t="s">
        <v>60</v>
      </c>
      <c r="L29" s="8" t="s">
        <v>60</v>
      </c>
      <c r="M29" s="8" t="s">
        <v>60</v>
      </c>
      <c r="N29" s="8" t="s">
        <v>60</v>
      </c>
      <c r="O29" s="8" t="s">
        <v>90</v>
      </c>
      <c r="P29" s="8" t="s">
        <v>581</v>
      </c>
      <c r="Q29" s="8" t="s">
        <v>582</v>
      </c>
      <c r="R29" s="8" t="s">
        <v>66</v>
      </c>
      <c r="S29" s="8" t="s">
        <v>583</v>
      </c>
      <c r="T29" s="8" t="s">
        <v>584</v>
      </c>
      <c r="U29" s="8" t="s">
        <v>80</v>
      </c>
      <c r="V29" s="8" t="s">
        <v>585</v>
      </c>
      <c r="W29" s="8" t="s">
        <v>66</v>
      </c>
      <c r="X29" s="8" t="s">
        <v>583</v>
      </c>
      <c r="Y29" s="8" t="s">
        <v>66</v>
      </c>
      <c r="Z29" s="8" t="s">
        <v>586</v>
      </c>
      <c r="AA29" s="8" t="s">
        <v>67</v>
      </c>
      <c r="AB29" s="8" t="s">
        <v>587</v>
      </c>
      <c r="AC29" s="8" t="s">
        <v>63</v>
      </c>
      <c r="AD29" s="8" t="s">
        <v>129</v>
      </c>
      <c r="AE29" s="8" t="s">
        <v>588</v>
      </c>
      <c r="AF29" s="8" t="s">
        <v>66</v>
      </c>
      <c r="AG29" s="8" t="s">
        <v>589</v>
      </c>
      <c r="AH29" s="8" t="s">
        <v>69</v>
      </c>
      <c r="AK29" s="8" t="s">
        <v>590</v>
      </c>
      <c r="AL29" s="8" t="s">
        <v>66</v>
      </c>
      <c r="AM29" s="8" t="s">
        <v>591</v>
      </c>
      <c r="AP29" s="8" t="s">
        <v>592</v>
      </c>
      <c r="AQ29" s="8" t="s">
        <v>592</v>
      </c>
      <c r="AR29" s="8" t="s">
        <v>66</v>
      </c>
      <c r="AS29" s="8" t="s">
        <v>593</v>
      </c>
      <c r="AT29" s="8" t="s">
        <v>63</v>
      </c>
      <c r="AU29" s="8" t="s">
        <v>594</v>
      </c>
      <c r="AW29" s="8" t="s">
        <v>73</v>
      </c>
      <c r="AX29" s="8" t="s">
        <v>595</v>
      </c>
      <c r="AY29" s="8" t="s">
        <v>63</v>
      </c>
      <c r="AZ29" s="8" t="s">
        <v>596</v>
      </c>
    </row>
    <row r="30" spans="1:53" ht="15.75" hidden="1" customHeight="1" outlineLevel="1" x14ac:dyDescent="0.25">
      <c r="A30" s="7">
        <v>43796.283294525463</v>
      </c>
      <c r="B30" s="8" t="s">
        <v>53</v>
      </c>
      <c r="C30" s="8" t="s">
        <v>108</v>
      </c>
      <c r="E30" s="11" t="s">
        <v>893</v>
      </c>
    </row>
    <row r="31" spans="1:53" ht="15.75" hidden="1" customHeight="1" outlineLevel="1" x14ac:dyDescent="0.25">
      <c r="A31" s="7">
        <v>43797.611499525461</v>
      </c>
      <c r="B31" s="8" t="s">
        <v>53</v>
      </c>
      <c r="C31" s="8" t="s">
        <v>108</v>
      </c>
      <c r="E31" s="11" t="s">
        <v>894</v>
      </c>
      <c r="F31" s="11" t="s">
        <v>969</v>
      </c>
      <c r="G31" s="8" t="s">
        <v>646</v>
      </c>
      <c r="H31" s="8" t="s">
        <v>647</v>
      </c>
      <c r="I31" s="8" t="s">
        <v>60</v>
      </c>
      <c r="J31" s="8" t="s">
        <v>89</v>
      </c>
      <c r="K31" s="8" t="s">
        <v>89</v>
      </c>
      <c r="L31" s="8" t="s">
        <v>78</v>
      </c>
      <c r="M31" s="8" t="s">
        <v>89</v>
      </c>
      <c r="N31" s="8" t="s">
        <v>89</v>
      </c>
      <c r="O31" s="8" t="s">
        <v>61</v>
      </c>
      <c r="R31" s="8" t="s">
        <v>648</v>
      </c>
      <c r="T31" s="8" t="s">
        <v>649</v>
      </c>
      <c r="U31" s="8" t="s">
        <v>64</v>
      </c>
      <c r="V31" s="8" t="s">
        <v>650</v>
      </c>
      <c r="W31" s="8" t="s">
        <v>66</v>
      </c>
      <c r="X31" s="8" t="s">
        <v>651</v>
      </c>
      <c r="Y31" s="8" t="s">
        <v>66</v>
      </c>
      <c r="AA31" s="8" t="s">
        <v>81</v>
      </c>
      <c r="AB31" s="8" t="s">
        <v>652</v>
      </c>
      <c r="AD31" s="8" t="s">
        <v>82</v>
      </c>
      <c r="AF31" s="8" t="s">
        <v>63</v>
      </c>
      <c r="AG31" s="8" t="s">
        <v>653</v>
      </c>
      <c r="AH31" s="8" t="s">
        <v>69</v>
      </c>
      <c r="AL31" s="8" t="s">
        <v>63</v>
      </c>
      <c r="AR31" s="8" t="s">
        <v>63</v>
      </c>
      <c r="AT31" s="8" t="s">
        <v>66</v>
      </c>
      <c r="AU31" s="8" t="s">
        <v>654</v>
      </c>
      <c r="AW31" s="8" t="s">
        <v>106</v>
      </c>
      <c r="AY31" s="8" t="s">
        <v>63</v>
      </c>
      <c r="AZ31" s="8" t="s">
        <v>655</v>
      </c>
    </row>
    <row r="32" spans="1:53" ht="15.75" hidden="1" customHeight="1" outlineLevel="1" x14ac:dyDescent="0.25">
      <c r="A32" s="7">
        <v>43807.827554999996</v>
      </c>
      <c r="B32" s="8" t="s">
        <v>53</v>
      </c>
      <c r="C32" s="8" t="s">
        <v>108</v>
      </c>
      <c r="E32" s="11" t="s">
        <v>893</v>
      </c>
    </row>
    <row r="33" spans="1:53" ht="15.75" hidden="1" customHeight="1" outlineLevel="1" x14ac:dyDescent="0.25">
      <c r="A33" s="10">
        <v>43785.822458634255</v>
      </c>
      <c r="B33" s="11" t="s">
        <v>947</v>
      </c>
      <c r="C33" s="11" t="s">
        <v>108</v>
      </c>
      <c r="D33" s="12"/>
      <c r="E33" s="11" t="s">
        <v>893</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row>
    <row r="34" spans="1:53" ht="15.75" hidden="1" customHeight="1" outlineLevel="1" x14ac:dyDescent="0.25">
      <c r="A34" s="7">
        <v>43791.460207326389</v>
      </c>
      <c r="B34" s="8" t="s">
        <v>53</v>
      </c>
      <c r="C34" s="8" t="s">
        <v>547</v>
      </c>
      <c r="E34" s="11" t="s">
        <v>894</v>
      </c>
      <c r="F34" s="11" t="s">
        <v>969</v>
      </c>
      <c r="G34" s="8" t="s">
        <v>548</v>
      </c>
      <c r="H34" s="8" t="s">
        <v>549</v>
      </c>
      <c r="I34" s="8" t="s">
        <v>60</v>
      </c>
      <c r="J34" s="8" t="s">
        <v>89</v>
      </c>
      <c r="K34" s="8" t="s">
        <v>89</v>
      </c>
      <c r="L34" s="8" t="s">
        <v>78</v>
      </c>
      <c r="M34" s="8" t="s">
        <v>60</v>
      </c>
      <c r="N34" s="8" t="s">
        <v>60</v>
      </c>
      <c r="O34" s="8" t="s">
        <v>61</v>
      </c>
      <c r="R34" s="8" t="s">
        <v>66</v>
      </c>
      <c r="S34" s="8" t="s">
        <v>550</v>
      </c>
      <c r="T34" s="8" t="s">
        <v>551</v>
      </c>
      <c r="U34" s="8" t="s">
        <v>80</v>
      </c>
      <c r="V34" s="8" t="s">
        <v>552</v>
      </c>
      <c r="W34" s="8" t="s">
        <v>63</v>
      </c>
      <c r="X34" s="8" t="s">
        <v>553</v>
      </c>
      <c r="Y34" s="8" t="s">
        <v>66</v>
      </c>
      <c r="Z34" s="8" t="s">
        <v>554</v>
      </c>
      <c r="AA34" s="8" t="s">
        <v>81</v>
      </c>
      <c r="AB34" s="8" t="s">
        <v>555</v>
      </c>
      <c r="AD34" s="8" t="s">
        <v>82</v>
      </c>
      <c r="AE34" s="8" t="s">
        <v>556</v>
      </c>
      <c r="AF34" s="8" t="s">
        <v>66</v>
      </c>
      <c r="AG34" s="8" t="s">
        <v>557</v>
      </c>
      <c r="AH34" s="8" t="s">
        <v>69</v>
      </c>
      <c r="AL34" s="8" t="s">
        <v>66</v>
      </c>
      <c r="AM34" s="8" t="s">
        <v>558</v>
      </c>
      <c r="AP34" s="8" t="s">
        <v>559</v>
      </c>
      <c r="AR34" s="8" t="s">
        <v>66</v>
      </c>
      <c r="AS34" s="8" t="s">
        <v>558</v>
      </c>
      <c r="AT34" s="8" t="s">
        <v>66</v>
      </c>
      <c r="AU34" s="8" t="s">
        <v>560</v>
      </c>
      <c r="AV34" s="8" t="s">
        <v>561</v>
      </c>
      <c r="AW34" s="8" t="s">
        <v>73</v>
      </c>
      <c r="AX34" s="8" t="s">
        <v>562</v>
      </c>
      <c r="AY34" s="8" t="s">
        <v>66</v>
      </c>
    </row>
    <row r="35" spans="1:53" ht="15.75" hidden="1" customHeight="1" outlineLevel="1" x14ac:dyDescent="0.25">
      <c r="A35" s="7">
        <v>43799.603159756945</v>
      </c>
      <c r="B35" s="8" t="s">
        <v>53</v>
      </c>
      <c r="C35" s="8" t="s">
        <v>547</v>
      </c>
      <c r="E35" s="11" t="s">
        <v>894</v>
      </c>
      <c r="F35" s="11" t="s">
        <v>969</v>
      </c>
      <c r="G35" s="8" t="s">
        <v>656</v>
      </c>
      <c r="H35" s="8" t="s">
        <v>657</v>
      </c>
      <c r="I35" s="8" t="s">
        <v>60</v>
      </c>
      <c r="J35" s="8" t="s">
        <v>78</v>
      </c>
      <c r="K35" s="8" t="s">
        <v>78</v>
      </c>
      <c r="L35" s="8" t="s">
        <v>78</v>
      </c>
      <c r="M35" s="8" t="s">
        <v>60</v>
      </c>
      <c r="N35" s="8" t="s">
        <v>78</v>
      </c>
      <c r="O35" s="8" t="s">
        <v>61</v>
      </c>
      <c r="R35" s="8" t="s">
        <v>63</v>
      </c>
      <c r="U35" s="8" t="s">
        <v>64</v>
      </c>
      <c r="W35" s="8" t="s">
        <v>63</v>
      </c>
      <c r="Y35" s="8" t="s">
        <v>66</v>
      </c>
      <c r="AA35" s="8" t="s">
        <v>81</v>
      </c>
      <c r="AD35" s="8" t="s">
        <v>68</v>
      </c>
      <c r="AF35" s="8" t="s">
        <v>66</v>
      </c>
      <c r="AG35" s="8" t="s">
        <v>658</v>
      </c>
      <c r="AH35" s="8" t="s">
        <v>69</v>
      </c>
      <c r="AL35" s="8" t="s">
        <v>66</v>
      </c>
      <c r="AR35" s="8" t="s">
        <v>66</v>
      </c>
      <c r="AT35" s="8" t="s">
        <v>66</v>
      </c>
      <c r="AW35" s="8" t="s">
        <v>73</v>
      </c>
      <c r="AY35" s="8" t="s">
        <v>66</v>
      </c>
      <c r="AZ35" s="8" t="s">
        <v>659</v>
      </c>
    </row>
    <row r="36" spans="1:53" ht="15.75" hidden="1" customHeight="1" outlineLevel="1" x14ac:dyDescent="0.25">
      <c r="A36" s="10">
        <v>43796.325553541668</v>
      </c>
      <c r="B36" s="11" t="s">
        <v>889</v>
      </c>
      <c r="C36" s="11" t="s">
        <v>889</v>
      </c>
      <c r="D36" s="12"/>
      <c r="E36" s="11" t="s">
        <v>893</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row>
    <row r="37" spans="1:53" ht="15.75" hidden="1" customHeight="1" outlineLevel="1" x14ac:dyDescent="0.25">
      <c r="A37" s="10">
        <v>43808.618773657407</v>
      </c>
      <c r="B37" s="11" t="s">
        <v>889</v>
      </c>
      <c r="C37" s="11" t="s">
        <v>889</v>
      </c>
      <c r="D37" s="12"/>
      <c r="E37" s="11" t="s">
        <v>893</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row>
    <row r="38" spans="1:53" ht="12.75" hidden="1" customHeight="1" outlineLevel="1" x14ac:dyDescent="0.25">
      <c r="A38" s="10">
        <v>43808.712572013887</v>
      </c>
      <c r="B38" s="11" t="s">
        <v>889</v>
      </c>
      <c r="C38" s="11" t="s">
        <v>889</v>
      </c>
      <c r="D38" s="12"/>
      <c r="E38" s="11" t="s">
        <v>893</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row>
    <row r="39" spans="1:53" ht="12.75" hidden="1" customHeight="1" outlineLevel="1" x14ac:dyDescent="0.25">
      <c r="A39" s="10">
        <v>43810.389348124998</v>
      </c>
      <c r="B39" s="11" t="s">
        <v>889</v>
      </c>
      <c r="C39" s="11" t="s">
        <v>889</v>
      </c>
      <c r="D39" s="12"/>
      <c r="E39" s="11" t="s">
        <v>893</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row>
    <row r="40" spans="1:53" ht="12.75" hidden="1" customHeight="1" outlineLevel="1" x14ac:dyDescent="0.25">
      <c r="A40" s="7">
        <v>43784.82169887732</v>
      </c>
      <c r="B40" s="8" t="s">
        <v>53</v>
      </c>
      <c r="C40" s="8" t="s">
        <v>272</v>
      </c>
      <c r="E40" s="11" t="s">
        <v>893</v>
      </c>
    </row>
    <row r="41" spans="1:53" ht="12.5" hidden="1" outlineLevel="1" x14ac:dyDescent="0.25">
      <c r="A41" s="7">
        <v>43786.481485601849</v>
      </c>
      <c r="B41" s="8" t="s">
        <v>53</v>
      </c>
      <c r="C41" s="8" t="s">
        <v>272</v>
      </c>
      <c r="E41" s="11" t="s">
        <v>894</v>
      </c>
      <c r="F41" s="11" t="s">
        <v>970</v>
      </c>
      <c r="G41" s="8" t="s">
        <v>287</v>
      </c>
      <c r="H41" s="8" t="s">
        <v>288</v>
      </c>
      <c r="I41" s="8" t="s">
        <v>60</v>
      </c>
      <c r="J41" s="8" t="s">
        <v>78</v>
      </c>
      <c r="K41" s="8" t="s">
        <v>60</v>
      </c>
      <c r="L41" s="8" t="s">
        <v>78</v>
      </c>
      <c r="M41" s="8" t="s">
        <v>60</v>
      </c>
      <c r="N41" s="8" t="s">
        <v>60</v>
      </c>
      <c r="O41" s="8" t="s">
        <v>90</v>
      </c>
      <c r="P41" s="8" t="s">
        <v>289</v>
      </c>
      <c r="Q41" s="8" t="s">
        <v>290</v>
      </c>
      <c r="R41" s="8" t="s">
        <v>66</v>
      </c>
      <c r="S41" s="8" t="s">
        <v>291</v>
      </c>
      <c r="T41" s="8" t="s">
        <v>292</v>
      </c>
      <c r="U41" s="8" t="s">
        <v>80</v>
      </c>
      <c r="V41" s="8" t="s">
        <v>293</v>
      </c>
      <c r="W41" s="8" t="s">
        <v>66</v>
      </c>
      <c r="X41" s="8" t="s">
        <v>294</v>
      </c>
      <c r="Y41" s="8" t="s">
        <v>66</v>
      </c>
      <c r="Z41" s="8" t="s">
        <v>295</v>
      </c>
      <c r="AA41" s="8" t="s">
        <v>81</v>
      </c>
      <c r="AB41" s="8" t="s">
        <v>296</v>
      </c>
      <c r="AC41" s="8" t="s">
        <v>98</v>
      </c>
      <c r="AD41" s="8" t="s">
        <v>82</v>
      </c>
      <c r="AE41" s="8" t="s">
        <v>297</v>
      </c>
      <c r="AF41" s="8" t="s">
        <v>66</v>
      </c>
      <c r="AG41" s="8" t="s">
        <v>298</v>
      </c>
      <c r="AH41" s="8" t="s">
        <v>69</v>
      </c>
      <c r="AL41" s="8" t="s">
        <v>63</v>
      </c>
      <c r="AM41" s="8" t="s">
        <v>299</v>
      </c>
      <c r="AN41" s="8" t="s">
        <v>300</v>
      </c>
      <c r="AO41" s="8" t="s">
        <v>301</v>
      </c>
      <c r="AP41" s="8" t="s">
        <v>302</v>
      </c>
      <c r="AQ41" s="8" t="s">
        <v>303</v>
      </c>
      <c r="AR41" s="8" t="s">
        <v>66</v>
      </c>
      <c r="AS41" s="8" t="s">
        <v>304</v>
      </c>
      <c r="AT41" s="8" t="s">
        <v>63</v>
      </c>
      <c r="AU41" s="8" t="s">
        <v>305</v>
      </c>
      <c r="AV41" s="8" t="s">
        <v>306</v>
      </c>
      <c r="AW41" s="8" t="s">
        <v>106</v>
      </c>
      <c r="AX41" s="8" t="s">
        <v>307</v>
      </c>
      <c r="AY41" s="8" t="s">
        <v>66</v>
      </c>
      <c r="AZ41" s="8" t="s">
        <v>308</v>
      </c>
      <c r="BA41" s="8" t="s">
        <v>309</v>
      </c>
    </row>
    <row r="42" spans="1:53" ht="12.75" hidden="1" customHeight="1" outlineLevel="1" x14ac:dyDescent="0.25">
      <c r="A42" s="10">
        <v>43790.805665752312</v>
      </c>
      <c r="B42" s="11" t="s">
        <v>947</v>
      </c>
      <c r="C42" s="11" t="s">
        <v>272</v>
      </c>
      <c r="D42" s="12"/>
      <c r="E42" s="11" t="s">
        <v>894</v>
      </c>
      <c r="F42" s="11" t="s">
        <v>970</v>
      </c>
      <c r="G42" s="12"/>
      <c r="H42" s="11" t="s">
        <v>820</v>
      </c>
      <c r="I42" s="8" t="s">
        <v>60</v>
      </c>
      <c r="J42" s="11" t="s">
        <v>763</v>
      </c>
      <c r="K42" s="11" t="s">
        <v>763</v>
      </c>
      <c r="L42" s="11" t="s">
        <v>763</v>
      </c>
      <c r="M42" s="11" t="s">
        <v>763</v>
      </c>
      <c r="N42" s="11" t="s">
        <v>763</v>
      </c>
      <c r="O42" s="8" t="s">
        <v>90</v>
      </c>
      <c r="P42" s="11" t="s">
        <v>821</v>
      </c>
      <c r="Q42" s="11" t="s">
        <v>822</v>
      </c>
      <c r="R42" s="11" t="s">
        <v>767</v>
      </c>
      <c r="S42" s="11" t="s">
        <v>823</v>
      </c>
      <c r="T42" s="11" t="s">
        <v>824</v>
      </c>
      <c r="U42" s="11" t="s">
        <v>825</v>
      </c>
      <c r="V42" s="11" t="s">
        <v>826</v>
      </c>
      <c r="W42" s="11" t="s">
        <v>767</v>
      </c>
      <c r="X42" s="11" t="s">
        <v>827</v>
      </c>
      <c r="Y42" s="11" t="s">
        <v>780</v>
      </c>
      <c r="Z42" s="11" t="s">
        <v>828</v>
      </c>
      <c r="AA42" s="11" t="s">
        <v>799</v>
      </c>
      <c r="AB42" s="11" t="s">
        <v>829</v>
      </c>
      <c r="AC42" s="12"/>
      <c r="AD42" s="11" t="s">
        <v>830</v>
      </c>
      <c r="AE42" s="11" t="s">
        <v>831</v>
      </c>
      <c r="AF42" s="11" t="s">
        <v>767</v>
      </c>
      <c r="AG42" s="11" t="s">
        <v>832</v>
      </c>
      <c r="AH42" s="11" t="s">
        <v>777</v>
      </c>
      <c r="AI42" s="12"/>
      <c r="AJ42" s="12"/>
      <c r="AK42" s="12"/>
      <c r="AL42" s="11" t="s">
        <v>767</v>
      </c>
      <c r="AM42" s="11" t="s">
        <v>833</v>
      </c>
      <c r="AN42" s="12"/>
      <c r="AO42" s="12"/>
      <c r="AP42" s="11" t="s">
        <v>834</v>
      </c>
      <c r="AQ42" s="11" t="s">
        <v>835</v>
      </c>
      <c r="AR42" s="11" t="s">
        <v>767</v>
      </c>
      <c r="AS42" s="11" t="s">
        <v>836</v>
      </c>
      <c r="AT42" s="11" t="s">
        <v>780</v>
      </c>
      <c r="AU42" s="11" t="s">
        <v>837</v>
      </c>
      <c r="AV42" s="12"/>
      <c r="AW42" s="11" t="s">
        <v>813</v>
      </c>
      <c r="AX42" s="11" t="s">
        <v>838</v>
      </c>
      <c r="AY42" s="11" t="s">
        <v>767</v>
      </c>
      <c r="AZ42" s="11" t="s">
        <v>839</v>
      </c>
      <c r="BA42" s="12"/>
    </row>
    <row r="43" spans="1:53" ht="12.75" hidden="1" customHeight="1" outlineLevel="1" x14ac:dyDescent="0.25">
      <c r="A43" s="10">
        <v>43790.544491296299</v>
      </c>
      <c r="B43" s="11" t="s">
        <v>947</v>
      </c>
      <c r="C43" s="11" t="s">
        <v>816</v>
      </c>
      <c r="D43" s="12"/>
      <c r="E43" s="11" t="s">
        <v>893</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row>
    <row r="44" spans="1:53" ht="12.75" hidden="1" customHeight="1" outlineLevel="1" x14ac:dyDescent="0.25">
      <c r="A44" s="7">
        <v>43787.904685925925</v>
      </c>
      <c r="B44" s="8" t="s">
        <v>53</v>
      </c>
      <c r="C44" s="8" t="s">
        <v>439</v>
      </c>
      <c r="E44" s="11" t="s">
        <v>893</v>
      </c>
    </row>
    <row r="45" spans="1:53" ht="12.75" hidden="1" customHeight="1" outlineLevel="1" x14ac:dyDescent="0.25">
      <c r="A45" s="7">
        <v>43783.7153859838</v>
      </c>
      <c r="B45" s="8" t="s">
        <v>53</v>
      </c>
      <c r="C45" s="8" t="s">
        <v>54</v>
      </c>
      <c r="E45" s="11" t="s">
        <v>893</v>
      </c>
    </row>
    <row r="46" spans="1:53" ht="12.75" hidden="1" customHeight="1" outlineLevel="1" x14ac:dyDescent="0.25">
      <c r="A46" s="7">
        <v>43783.849636331019</v>
      </c>
      <c r="B46" s="8" t="s">
        <v>53</v>
      </c>
      <c r="C46" s="8" t="s">
        <v>54</v>
      </c>
      <c r="E46" s="11" t="s">
        <v>894</v>
      </c>
      <c r="F46" s="11" t="s">
        <v>971</v>
      </c>
      <c r="H46" s="8" t="s">
        <v>112</v>
      </c>
      <c r="I46" s="8" t="s">
        <v>89</v>
      </c>
      <c r="J46" s="8" t="s">
        <v>89</v>
      </c>
      <c r="K46" s="8" t="s">
        <v>78</v>
      </c>
      <c r="L46" s="8" t="s">
        <v>78</v>
      </c>
      <c r="M46" s="8" t="s">
        <v>78</v>
      </c>
      <c r="N46" s="8" t="s">
        <v>89</v>
      </c>
      <c r="O46" s="8" t="s">
        <v>61</v>
      </c>
      <c r="R46" s="8" t="s">
        <v>66</v>
      </c>
      <c r="S46" s="8" t="s">
        <v>113</v>
      </c>
      <c r="T46" s="8" t="s">
        <v>114</v>
      </c>
      <c r="U46" s="8" t="s">
        <v>80</v>
      </c>
      <c r="V46" s="8" t="s">
        <v>115</v>
      </c>
      <c r="W46" s="8" t="s">
        <v>66</v>
      </c>
      <c r="X46" s="8" t="s">
        <v>116</v>
      </c>
      <c r="Y46" s="8" t="s">
        <v>66</v>
      </c>
      <c r="Z46" s="8" t="s">
        <v>97</v>
      </c>
      <c r="AA46" s="8" t="s">
        <v>67</v>
      </c>
      <c r="AB46" s="8" t="s">
        <v>117</v>
      </c>
      <c r="AC46" s="8" t="s">
        <v>98</v>
      </c>
      <c r="AD46" s="8" t="s">
        <v>68</v>
      </c>
      <c r="AE46" s="8" t="s">
        <v>118</v>
      </c>
      <c r="AF46" s="8" t="s">
        <v>63</v>
      </c>
      <c r="AG46" s="8" t="s">
        <v>119</v>
      </c>
      <c r="AH46" s="8" t="s">
        <v>69</v>
      </c>
      <c r="AL46" s="8" t="s">
        <v>66</v>
      </c>
      <c r="AM46" s="8" t="s">
        <v>120</v>
      </c>
      <c r="AR46" s="8" t="s">
        <v>66</v>
      </c>
      <c r="AS46" s="8" t="s">
        <v>121</v>
      </c>
      <c r="AT46" s="8" t="s">
        <v>63</v>
      </c>
      <c r="AW46" s="8" t="s">
        <v>106</v>
      </c>
      <c r="AY46" s="8" t="s">
        <v>66</v>
      </c>
      <c r="AZ46" s="8" t="s">
        <v>97</v>
      </c>
    </row>
    <row r="47" spans="1:53" ht="12.75" hidden="1" customHeight="1" outlineLevel="1" x14ac:dyDescent="0.25">
      <c r="A47" s="7">
        <v>43783.861799768521</v>
      </c>
      <c r="B47" s="8" t="s">
        <v>53</v>
      </c>
      <c r="C47" s="8" t="s">
        <v>54</v>
      </c>
      <c r="E47" s="11" t="s">
        <v>893</v>
      </c>
    </row>
    <row r="48" spans="1:53" ht="12.75" hidden="1" customHeight="1" outlineLevel="1" x14ac:dyDescent="0.25">
      <c r="A48" s="7">
        <v>43784.273701608792</v>
      </c>
      <c r="B48" s="8" t="s">
        <v>53</v>
      </c>
      <c r="C48" s="8" t="s">
        <v>54</v>
      </c>
      <c r="E48" s="11" t="s">
        <v>893</v>
      </c>
    </row>
    <row r="49" spans="1:53" ht="12.75" hidden="1" customHeight="1" outlineLevel="1" x14ac:dyDescent="0.25">
      <c r="A49" s="7">
        <v>43784.630496192127</v>
      </c>
      <c r="B49" s="8" t="s">
        <v>53</v>
      </c>
      <c r="C49" s="8" t="s">
        <v>54</v>
      </c>
      <c r="E49" s="11" t="s">
        <v>893</v>
      </c>
    </row>
    <row r="50" spans="1:53" ht="12.75" hidden="1" customHeight="1" outlineLevel="1" x14ac:dyDescent="0.25">
      <c r="A50" s="7">
        <v>43785.712485462966</v>
      </c>
      <c r="B50" s="8" t="s">
        <v>53</v>
      </c>
      <c r="C50" s="8" t="s">
        <v>54</v>
      </c>
      <c r="E50" s="11" t="s">
        <v>893</v>
      </c>
    </row>
    <row r="51" spans="1:53" ht="12.75" hidden="1" customHeight="1" outlineLevel="1" x14ac:dyDescent="0.25">
      <c r="A51" s="7">
        <v>43786.555156168979</v>
      </c>
      <c r="B51" s="8" t="s">
        <v>53</v>
      </c>
      <c r="C51" s="8" t="s">
        <v>54</v>
      </c>
      <c r="E51" s="11" t="s">
        <v>894</v>
      </c>
      <c r="F51" s="11" t="s">
        <v>970</v>
      </c>
      <c r="G51" s="8" t="s">
        <v>326</v>
      </c>
      <c r="H51" s="8" t="s">
        <v>327</v>
      </c>
      <c r="I51" s="8" t="s">
        <v>60</v>
      </c>
      <c r="J51" s="8" t="s">
        <v>78</v>
      </c>
      <c r="K51" s="8" t="s">
        <v>60</v>
      </c>
      <c r="L51" s="8" t="s">
        <v>78</v>
      </c>
      <c r="M51" s="8" t="s">
        <v>60</v>
      </c>
      <c r="N51" s="8" t="s">
        <v>60</v>
      </c>
      <c r="O51" s="8" t="s">
        <v>61</v>
      </c>
      <c r="R51" s="8" t="s">
        <v>66</v>
      </c>
      <c r="S51" s="8" t="s">
        <v>328</v>
      </c>
      <c r="T51" s="8" t="s">
        <v>329</v>
      </c>
      <c r="U51" s="8" t="s">
        <v>80</v>
      </c>
      <c r="W51" s="8" t="s">
        <v>66</v>
      </c>
      <c r="X51" s="8" t="s">
        <v>330</v>
      </c>
      <c r="Y51" s="8" t="s">
        <v>66</v>
      </c>
      <c r="Z51" s="8" t="s">
        <v>331</v>
      </c>
      <c r="AA51" s="8" t="s">
        <v>67</v>
      </c>
      <c r="AB51" s="8" t="s">
        <v>332</v>
      </c>
      <c r="AD51" s="8" t="s">
        <v>129</v>
      </c>
      <c r="AE51" s="8" t="s">
        <v>333</v>
      </c>
      <c r="AF51" s="8" t="s">
        <v>66</v>
      </c>
      <c r="AG51" s="8" t="s">
        <v>334</v>
      </c>
      <c r="AH51" s="8" t="s">
        <v>69</v>
      </c>
      <c r="AL51" s="8" t="s">
        <v>66</v>
      </c>
      <c r="AM51" s="8" t="s">
        <v>335</v>
      </c>
      <c r="AP51" s="8" t="s">
        <v>336</v>
      </c>
      <c r="AQ51" s="8" t="s">
        <v>337</v>
      </c>
      <c r="AR51" s="8" t="s">
        <v>63</v>
      </c>
      <c r="AS51" s="8" t="s">
        <v>338</v>
      </c>
      <c r="AT51" s="8" t="s">
        <v>66</v>
      </c>
      <c r="AV51" s="8" t="s">
        <v>339</v>
      </c>
      <c r="AW51" s="8" t="s">
        <v>73</v>
      </c>
      <c r="AY51" s="8" t="s">
        <v>66</v>
      </c>
      <c r="AZ51" s="8" t="s">
        <v>340</v>
      </c>
    </row>
    <row r="52" spans="1:53" ht="12.75" hidden="1" customHeight="1" outlineLevel="1" x14ac:dyDescent="0.25">
      <c r="A52" s="7">
        <v>43787.492431631945</v>
      </c>
      <c r="B52" s="8" t="s">
        <v>53</v>
      </c>
      <c r="C52" s="8" t="s">
        <v>54</v>
      </c>
      <c r="E52" s="11" t="s">
        <v>893</v>
      </c>
      <c r="BA52" s="8" t="s">
        <v>389</v>
      </c>
    </row>
    <row r="53" spans="1:53" ht="12.75" hidden="1" customHeight="1" outlineLevel="1" x14ac:dyDescent="0.25">
      <c r="A53" s="7">
        <v>43787.607243298611</v>
      </c>
      <c r="B53" s="8" t="s">
        <v>53</v>
      </c>
      <c r="C53" s="8" t="s">
        <v>54</v>
      </c>
      <c r="E53" s="11" t="s">
        <v>893</v>
      </c>
    </row>
    <row r="54" spans="1:53" ht="12.75" hidden="1" customHeight="1" outlineLevel="1" x14ac:dyDescent="0.25">
      <c r="A54" s="7">
        <v>43788.560821747684</v>
      </c>
      <c r="B54" s="8" t="s">
        <v>53</v>
      </c>
      <c r="C54" s="8" t="s">
        <v>54</v>
      </c>
      <c r="E54" s="11" t="s">
        <v>894</v>
      </c>
      <c r="F54" s="11" t="s">
        <v>969</v>
      </c>
      <c r="H54" s="8" t="s">
        <v>451</v>
      </c>
      <c r="I54" s="8" t="s">
        <v>60</v>
      </c>
      <c r="J54" s="8" t="s">
        <v>60</v>
      </c>
      <c r="K54" s="8" t="s">
        <v>78</v>
      </c>
      <c r="L54" s="8" t="s">
        <v>78</v>
      </c>
      <c r="M54" s="8" t="s">
        <v>60</v>
      </c>
      <c r="N54" s="8" t="s">
        <v>60</v>
      </c>
      <c r="O54" s="8" t="s">
        <v>61</v>
      </c>
      <c r="R54" s="8" t="s">
        <v>63</v>
      </c>
      <c r="T54" s="8" t="s">
        <v>452</v>
      </c>
      <c r="U54" s="8" t="s">
        <v>80</v>
      </c>
      <c r="V54" s="8" t="s">
        <v>453</v>
      </c>
      <c r="W54" s="8" t="s">
        <v>66</v>
      </c>
      <c r="X54" s="8" t="s">
        <v>454</v>
      </c>
      <c r="Y54" s="8" t="s">
        <v>66</v>
      </c>
      <c r="Z54" s="8" t="s">
        <v>455</v>
      </c>
      <c r="AA54" s="8" t="s">
        <v>67</v>
      </c>
      <c r="AB54" s="8" t="s">
        <v>456</v>
      </c>
      <c r="AD54" s="8" t="s">
        <v>82</v>
      </c>
      <c r="AF54" s="8" t="s">
        <v>63</v>
      </c>
      <c r="AH54" s="8" t="s">
        <v>280</v>
      </c>
      <c r="AL54" s="8" t="s">
        <v>63</v>
      </c>
      <c r="AQ54" s="8" t="s">
        <v>457</v>
      </c>
      <c r="AR54" s="8" t="s">
        <v>63</v>
      </c>
      <c r="AS54" s="8" t="s">
        <v>458</v>
      </c>
      <c r="AT54" s="8" t="s">
        <v>63</v>
      </c>
      <c r="AU54" s="8" t="s">
        <v>459</v>
      </c>
      <c r="AW54" s="8" t="s">
        <v>86</v>
      </c>
      <c r="AX54" s="8" t="s">
        <v>460</v>
      </c>
      <c r="AY54" s="8" t="s">
        <v>63</v>
      </c>
      <c r="AZ54" s="8" t="s">
        <v>461</v>
      </c>
      <c r="BA54" s="8" t="s">
        <v>462</v>
      </c>
    </row>
    <row r="55" spans="1:53" ht="12.75" hidden="1" customHeight="1" outlineLevel="1" x14ac:dyDescent="0.25">
      <c r="A55" s="7">
        <v>43794.90429741898</v>
      </c>
      <c r="B55" s="8" t="s">
        <v>53</v>
      </c>
      <c r="C55" s="8" t="s">
        <v>54</v>
      </c>
      <c r="E55" s="11" t="s">
        <v>894</v>
      </c>
      <c r="F55" s="11" t="s">
        <v>970</v>
      </c>
      <c r="G55" s="8" t="s">
        <v>597</v>
      </c>
      <c r="H55" s="8" t="s">
        <v>598</v>
      </c>
      <c r="I55" s="8" t="s">
        <v>89</v>
      </c>
      <c r="J55" s="8" t="s">
        <v>89</v>
      </c>
      <c r="K55" s="8" t="s">
        <v>60</v>
      </c>
      <c r="L55" s="8" t="s">
        <v>89</v>
      </c>
      <c r="M55" s="8" t="s">
        <v>60</v>
      </c>
      <c r="N55" s="8" t="s">
        <v>89</v>
      </c>
      <c r="O55" s="8" t="s">
        <v>61</v>
      </c>
      <c r="R55" s="8" t="s">
        <v>66</v>
      </c>
      <c r="S55" s="8" t="s">
        <v>599</v>
      </c>
      <c r="T55" s="8" t="s">
        <v>600</v>
      </c>
      <c r="U55" s="8" t="s">
        <v>80</v>
      </c>
      <c r="V55" s="8" t="s">
        <v>601</v>
      </c>
      <c r="W55" s="8" t="s">
        <v>66</v>
      </c>
      <c r="X55" s="8" t="s">
        <v>602</v>
      </c>
      <c r="Y55" s="8" t="s">
        <v>66</v>
      </c>
      <c r="Z55" s="8" t="s">
        <v>603</v>
      </c>
      <c r="AA55" s="8" t="s">
        <v>67</v>
      </c>
      <c r="AB55" s="8" t="s">
        <v>604</v>
      </c>
      <c r="AD55" s="8" t="s">
        <v>82</v>
      </c>
      <c r="AE55" s="8" t="s">
        <v>605</v>
      </c>
      <c r="AF55" s="8" t="s">
        <v>66</v>
      </c>
      <c r="AG55" s="8" t="s">
        <v>606</v>
      </c>
      <c r="AH55" s="8" t="s">
        <v>267</v>
      </c>
      <c r="AI55" s="8" t="s">
        <v>607</v>
      </c>
      <c r="AK55" s="8" t="s">
        <v>608</v>
      </c>
      <c r="AL55" s="8" t="s">
        <v>66</v>
      </c>
      <c r="AM55" s="8" t="s">
        <v>609</v>
      </c>
      <c r="AN55" s="8" t="s">
        <v>610</v>
      </c>
      <c r="AO55" s="8" t="s">
        <v>387</v>
      </c>
      <c r="AP55" s="8" t="s">
        <v>611</v>
      </c>
      <c r="AQ55" s="8" t="s">
        <v>612</v>
      </c>
      <c r="AR55" s="8" t="s">
        <v>66</v>
      </c>
      <c r="AS55" s="8" t="s">
        <v>613</v>
      </c>
      <c r="AT55" s="8" t="s">
        <v>66</v>
      </c>
      <c r="AU55" s="8" t="s">
        <v>614</v>
      </c>
      <c r="AV55" s="8" t="s">
        <v>615</v>
      </c>
      <c r="AW55" s="8" t="s">
        <v>86</v>
      </c>
      <c r="AX55" s="8" t="s">
        <v>616</v>
      </c>
      <c r="AY55" s="8" t="s">
        <v>63</v>
      </c>
      <c r="AZ55" s="8" t="s">
        <v>617</v>
      </c>
    </row>
    <row r="56" spans="1:53" ht="12.75" hidden="1" customHeight="1" outlineLevel="1" x14ac:dyDescent="0.25">
      <c r="A56" s="7">
        <v>43801.931700000001</v>
      </c>
      <c r="B56" s="8" t="s">
        <v>53</v>
      </c>
      <c r="C56" s="8" t="s">
        <v>54</v>
      </c>
      <c r="E56" s="11" t="s">
        <v>894</v>
      </c>
      <c r="F56" s="11" t="s">
        <v>969</v>
      </c>
      <c r="G56" s="8" t="s">
        <v>684</v>
      </c>
      <c r="H56" s="8" t="s">
        <v>685</v>
      </c>
      <c r="I56" s="8" t="s">
        <v>60</v>
      </c>
      <c r="J56" s="8" t="s">
        <v>78</v>
      </c>
      <c r="K56" s="8" t="s">
        <v>78</v>
      </c>
      <c r="L56" s="8" t="s">
        <v>78</v>
      </c>
      <c r="M56" s="8" t="s">
        <v>60</v>
      </c>
      <c r="N56" s="8" t="s">
        <v>78</v>
      </c>
      <c r="O56" s="8" t="s">
        <v>61</v>
      </c>
      <c r="R56" s="8" t="s">
        <v>63</v>
      </c>
      <c r="S56" s="8" t="s">
        <v>686</v>
      </c>
      <c r="T56" s="8" t="s">
        <v>687</v>
      </c>
      <c r="U56" s="8" t="s">
        <v>80</v>
      </c>
      <c r="V56" s="8" t="s">
        <v>688</v>
      </c>
      <c r="W56" s="8" t="s">
        <v>66</v>
      </c>
      <c r="X56" s="8" t="s">
        <v>689</v>
      </c>
      <c r="Y56" s="8" t="s">
        <v>66</v>
      </c>
      <c r="Z56" s="8" t="s">
        <v>690</v>
      </c>
      <c r="AA56" s="8" t="s">
        <v>504</v>
      </c>
      <c r="AB56" s="8" t="s">
        <v>691</v>
      </c>
      <c r="AD56" s="8" t="s">
        <v>82</v>
      </c>
      <c r="AE56" s="8" t="s">
        <v>692</v>
      </c>
      <c r="AF56" s="8" t="s">
        <v>66</v>
      </c>
      <c r="AG56" s="8" t="s">
        <v>693</v>
      </c>
      <c r="AH56" s="8" t="s">
        <v>69</v>
      </c>
      <c r="AL56" s="8" t="s">
        <v>66</v>
      </c>
      <c r="AM56" s="8" t="s">
        <v>694</v>
      </c>
      <c r="AP56" s="8" t="s">
        <v>695</v>
      </c>
      <c r="AQ56" s="8" t="s">
        <v>696</v>
      </c>
      <c r="AR56" s="8" t="s">
        <v>66</v>
      </c>
      <c r="AS56" s="8" t="s">
        <v>697</v>
      </c>
      <c r="AT56" s="8" t="s">
        <v>66</v>
      </c>
      <c r="AU56" s="8" t="s">
        <v>698</v>
      </c>
      <c r="AV56" s="8" t="s">
        <v>699</v>
      </c>
      <c r="AW56" s="8" t="s">
        <v>73</v>
      </c>
      <c r="AX56" s="8" t="s">
        <v>700</v>
      </c>
      <c r="AY56" s="8" t="s">
        <v>63</v>
      </c>
      <c r="AZ56" s="8" t="s">
        <v>701</v>
      </c>
    </row>
    <row r="57" spans="1:53" ht="12.75" hidden="1" customHeight="1" outlineLevel="1" x14ac:dyDescent="0.25">
      <c r="A57" s="7">
        <v>43808.663950543982</v>
      </c>
      <c r="B57" s="8" t="s">
        <v>53</v>
      </c>
      <c r="C57" s="8" t="s">
        <v>54</v>
      </c>
      <c r="E57" s="11" t="s">
        <v>893</v>
      </c>
      <c r="BA57" s="8" t="s">
        <v>753</v>
      </c>
    </row>
    <row r="58" spans="1:53" ht="12.75" hidden="1" customHeight="1" outlineLevel="1" x14ac:dyDescent="0.25">
      <c r="A58" s="10">
        <v>43784.430608900468</v>
      </c>
      <c r="B58" s="11" t="s">
        <v>947</v>
      </c>
      <c r="C58" s="11" t="s">
        <v>757</v>
      </c>
      <c r="D58" s="12"/>
      <c r="E58" s="11" t="s">
        <v>894</v>
      </c>
      <c r="F58" s="11" t="s">
        <v>970</v>
      </c>
      <c r="G58" s="11" t="s">
        <v>760</v>
      </c>
      <c r="H58" s="11" t="s">
        <v>761</v>
      </c>
      <c r="I58" s="8" t="s">
        <v>78</v>
      </c>
      <c r="J58" s="8" t="s">
        <v>78</v>
      </c>
      <c r="K58" s="8" t="s">
        <v>78</v>
      </c>
      <c r="L58" s="11" t="s">
        <v>763</v>
      </c>
      <c r="M58" s="11" t="s">
        <v>763</v>
      </c>
      <c r="N58" s="11" t="s">
        <v>763</v>
      </c>
      <c r="O58" s="8" t="s">
        <v>90</v>
      </c>
      <c r="P58" s="11" t="s">
        <v>765</v>
      </c>
      <c r="Q58" s="11" t="s">
        <v>766</v>
      </c>
      <c r="R58" s="11" t="s">
        <v>767</v>
      </c>
      <c r="S58" s="11" t="s">
        <v>768</v>
      </c>
      <c r="T58" s="11" t="s">
        <v>769</v>
      </c>
      <c r="U58" s="11" t="s">
        <v>770</v>
      </c>
      <c r="V58" s="12"/>
      <c r="W58" s="11" t="s">
        <v>767</v>
      </c>
      <c r="X58" s="11" t="s">
        <v>771</v>
      </c>
      <c r="Y58" s="11" t="s">
        <v>767</v>
      </c>
      <c r="Z58" s="11" t="s">
        <v>772</v>
      </c>
      <c r="AA58" s="11" t="s">
        <v>773</v>
      </c>
      <c r="AB58" s="11" t="s">
        <v>774</v>
      </c>
      <c r="AC58" s="12"/>
      <c r="AD58" s="11" t="s">
        <v>775</v>
      </c>
      <c r="AE58" s="12"/>
      <c r="AF58" s="11" t="s">
        <v>767</v>
      </c>
      <c r="AG58" s="11" t="s">
        <v>776</v>
      </c>
      <c r="AH58" s="11" t="s">
        <v>777</v>
      </c>
      <c r="AI58" s="12"/>
      <c r="AJ58" s="11" t="s">
        <v>778</v>
      </c>
      <c r="AK58" s="11" t="s">
        <v>779</v>
      </c>
      <c r="AL58" s="11" t="s">
        <v>780</v>
      </c>
      <c r="AM58" s="11" t="s">
        <v>781</v>
      </c>
      <c r="AN58" s="11" t="s">
        <v>782</v>
      </c>
      <c r="AO58" s="12"/>
      <c r="AP58" s="11" t="s">
        <v>783</v>
      </c>
      <c r="AQ58" s="11" t="s">
        <v>784</v>
      </c>
      <c r="AR58" s="11" t="s">
        <v>780</v>
      </c>
      <c r="AS58" s="11" t="s">
        <v>785</v>
      </c>
      <c r="AT58" s="11" t="s">
        <v>767</v>
      </c>
      <c r="AU58" s="12"/>
      <c r="AV58" s="11" t="s">
        <v>786</v>
      </c>
      <c r="AW58" s="11" t="s">
        <v>787</v>
      </c>
      <c r="AX58" s="12"/>
      <c r="AY58" s="11" t="s">
        <v>780</v>
      </c>
      <c r="AZ58" s="11" t="s">
        <v>788</v>
      </c>
      <c r="BA58" s="11" t="s">
        <v>789</v>
      </c>
    </row>
    <row r="59" spans="1:53" ht="12.75" hidden="1" customHeight="1" outlineLevel="1" x14ac:dyDescent="0.25">
      <c r="A59" s="10">
        <v>43789.398419560181</v>
      </c>
      <c r="B59" s="11" t="s">
        <v>947</v>
      </c>
      <c r="C59" s="11" t="s">
        <v>757</v>
      </c>
      <c r="D59" s="12"/>
      <c r="E59" s="11" t="s">
        <v>893</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row>
    <row r="60" spans="1:53" ht="12.75" hidden="1" customHeight="1" outlineLevel="1" x14ac:dyDescent="0.25">
      <c r="A60" s="7">
        <v>43783.787476793979</v>
      </c>
      <c r="B60" s="8" t="s">
        <v>53</v>
      </c>
      <c r="C60" s="8" t="s">
        <v>107</v>
      </c>
      <c r="E60" s="11" t="s">
        <v>893</v>
      </c>
    </row>
    <row r="61" spans="1:53" ht="12.75" hidden="1" customHeight="1" outlineLevel="1" x14ac:dyDescent="0.25">
      <c r="A61" s="7">
        <v>43784.546287673613</v>
      </c>
      <c r="B61" s="8" t="s">
        <v>53</v>
      </c>
      <c r="C61" s="8" t="s">
        <v>107</v>
      </c>
      <c r="E61" s="11" t="s">
        <v>894</v>
      </c>
      <c r="F61" s="11" t="s">
        <v>970</v>
      </c>
      <c r="H61" s="8" t="s">
        <v>241</v>
      </c>
      <c r="I61" s="8" t="s">
        <v>60</v>
      </c>
      <c r="J61" s="8" t="s">
        <v>60</v>
      </c>
      <c r="K61" s="8" t="s">
        <v>78</v>
      </c>
      <c r="L61" s="8" t="s">
        <v>78</v>
      </c>
      <c r="M61" s="8" t="s">
        <v>60</v>
      </c>
      <c r="N61" s="8" t="s">
        <v>60</v>
      </c>
      <c r="O61" s="8" t="s">
        <v>61</v>
      </c>
      <c r="R61" s="8" t="s">
        <v>63</v>
      </c>
      <c r="U61" s="8" t="s">
        <v>64</v>
      </c>
      <c r="V61" s="8" t="s">
        <v>242</v>
      </c>
      <c r="W61" s="8" t="s">
        <v>63</v>
      </c>
      <c r="X61" s="8" t="s">
        <v>243</v>
      </c>
      <c r="Y61" s="8" t="s">
        <v>66</v>
      </c>
      <c r="AA61" s="8" t="s">
        <v>81</v>
      </c>
      <c r="AB61" s="8" t="s">
        <v>244</v>
      </c>
      <c r="AD61" s="8" t="s">
        <v>82</v>
      </c>
      <c r="AF61" s="8" t="s">
        <v>63</v>
      </c>
      <c r="AG61" s="8" t="s">
        <v>245</v>
      </c>
      <c r="AH61" s="8" t="s">
        <v>69</v>
      </c>
      <c r="AL61" s="8" t="s">
        <v>66</v>
      </c>
      <c r="AM61" s="8" t="s">
        <v>246</v>
      </c>
      <c r="AN61" s="8" t="s">
        <v>176</v>
      </c>
      <c r="AO61" s="8" t="s">
        <v>247</v>
      </c>
      <c r="AP61" s="8" t="s">
        <v>248</v>
      </c>
      <c r="AQ61" s="8" t="s">
        <v>249</v>
      </c>
      <c r="AR61" s="8" t="s">
        <v>63</v>
      </c>
      <c r="AS61" s="8" t="s">
        <v>250</v>
      </c>
      <c r="AT61" s="8" t="s">
        <v>66</v>
      </c>
      <c r="AU61" s="8" t="s">
        <v>251</v>
      </c>
      <c r="AV61" s="8" t="s">
        <v>252</v>
      </c>
      <c r="AW61" s="8" t="s">
        <v>106</v>
      </c>
      <c r="AX61" s="8" t="s">
        <v>253</v>
      </c>
      <c r="AY61" s="8" t="s">
        <v>63</v>
      </c>
      <c r="AZ61" s="8" t="s">
        <v>254</v>
      </c>
      <c r="BA61" s="8" t="s">
        <v>255</v>
      </c>
    </row>
    <row r="62" spans="1:53" ht="12.75" hidden="1" customHeight="1" outlineLevel="1" x14ac:dyDescent="0.25">
      <c r="A62" s="7">
        <v>43784.549650833331</v>
      </c>
      <c r="B62" s="8" t="s">
        <v>53</v>
      </c>
      <c r="C62" s="8" t="s">
        <v>107</v>
      </c>
      <c r="E62" s="11" t="s">
        <v>893</v>
      </c>
    </row>
    <row r="63" spans="1:53" ht="12.75" hidden="1" customHeight="1" outlineLevel="1" x14ac:dyDescent="0.25">
      <c r="A63" s="7">
        <v>43784.562892326387</v>
      </c>
      <c r="B63" s="8" t="s">
        <v>53</v>
      </c>
      <c r="C63" s="8" t="s">
        <v>107</v>
      </c>
      <c r="E63" s="11" t="s">
        <v>893</v>
      </c>
      <c r="BA63" s="8" t="s">
        <v>256</v>
      </c>
    </row>
    <row r="64" spans="1:53" ht="12.75" hidden="1" customHeight="1" outlineLevel="1" x14ac:dyDescent="0.25">
      <c r="A64" s="7">
        <v>43784.867021354163</v>
      </c>
      <c r="B64" s="8" t="s">
        <v>53</v>
      </c>
      <c r="C64" s="8" t="s">
        <v>107</v>
      </c>
      <c r="E64" s="11" t="s">
        <v>893</v>
      </c>
    </row>
    <row r="65" spans="1:53" ht="12.75" hidden="1" customHeight="1" outlineLevel="1" x14ac:dyDescent="0.25">
      <c r="A65" s="7">
        <v>43786.649055601854</v>
      </c>
      <c r="B65" s="8" t="s">
        <v>53</v>
      </c>
      <c r="C65" s="8" t="s">
        <v>107</v>
      </c>
      <c r="E65" s="11" t="s">
        <v>893</v>
      </c>
      <c r="BA65" s="8" t="s">
        <v>341</v>
      </c>
    </row>
    <row r="66" spans="1:53" ht="12.75" hidden="1" customHeight="1" outlineLevel="1" x14ac:dyDescent="0.25">
      <c r="A66" s="7">
        <v>43787.432684699073</v>
      </c>
      <c r="B66" s="8" t="s">
        <v>53</v>
      </c>
      <c r="C66" s="8" t="s">
        <v>107</v>
      </c>
      <c r="E66" s="11" t="s">
        <v>894</v>
      </c>
      <c r="F66" s="11" t="s">
        <v>970</v>
      </c>
      <c r="G66" s="8" t="s">
        <v>377</v>
      </c>
      <c r="H66" s="8" t="s">
        <v>378</v>
      </c>
      <c r="I66" s="8" t="s">
        <v>60</v>
      </c>
      <c r="J66" s="8" t="s">
        <v>78</v>
      </c>
      <c r="K66" s="8" t="s">
        <v>60</v>
      </c>
      <c r="L66" s="8" t="s">
        <v>78</v>
      </c>
      <c r="M66" s="8" t="s">
        <v>78</v>
      </c>
      <c r="N66" s="8" t="s">
        <v>89</v>
      </c>
      <c r="O66" s="8" t="s">
        <v>61</v>
      </c>
      <c r="R66" s="8" t="s">
        <v>63</v>
      </c>
      <c r="T66" s="8" t="s">
        <v>379</v>
      </c>
      <c r="U66" s="8" t="s">
        <v>64</v>
      </c>
      <c r="W66" s="8" t="s">
        <v>63</v>
      </c>
      <c r="X66" s="8" t="s">
        <v>380</v>
      </c>
      <c r="Y66" s="8" t="s">
        <v>66</v>
      </c>
      <c r="Z66" s="8" t="s">
        <v>381</v>
      </c>
      <c r="AA66" s="8" t="s">
        <v>67</v>
      </c>
      <c r="AB66" s="8" t="s">
        <v>382</v>
      </c>
      <c r="AD66" s="8" t="s">
        <v>68</v>
      </c>
      <c r="AE66" s="8" t="s">
        <v>383</v>
      </c>
      <c r="AF66" s="8" t="s">
        <v>63</v>
      </c>
      <c r="AG66" s="8" t="s">
        <v>384</v>
      </c>
      <c r="AH66" s="8" t="s">
        <v>69</v>
      </c>
      <c r="AL66" s="8" t="s">
        <v>63</v>
      </c>
      <c r="AR66" s="8" t="s">
        <v>66</v>
      </c>
      <c r="AS66" s="8" t="s">
        <v>385</v>
      </c>
      <c r="AT66" s="8" t="s">
        <v>66</v>
      </c>
      <c r="AU66" s="8" t="s">
        <v>386</v>
      </c>
      <c r="AV66" s="8" t="s">
        <v>387</v>
      </c>
      <c r="AW66" s="8" t="s">
        <v>73</v>
      </c>
      <c r="AX66" s="8" t="s">
        <v>73</v>
      </c>
      <c r="AY66" s="8" t="s">
        <v>63</v>
      </c>
      <c r="AZ66" s="8" t="s">
        <v>388</v>
      </c>
    </row>
    <row r="67" spans="1:53" ht="12.75" hidden="1" customHeight="1" outlineLevel="1" x14ac:dyDescent="0.25">
      <c r="A67" s="7">
        <v>43787.459221921294</v>
      </c>
      <c r="B67" s="8" t="s">
        <v>53</v>
      </c>
      <c r="C67" s="8" t="s">
        <v>107</v>
      </c>
      <c r="E67" s="11" t="s">
        <v>893</v>
      </c>
    </row>
    <row r="68" spans="1:53" ht="12.75" hidden="1" customHeight="1" outlineLevel="1" x14ac:dyDescent="0.25">
      <c r="A68" s="7">
        <v>43787.845705011576</v>
      </c>
      <c r="B68" s="8" t="s">
        <v>53</v>
      </c>
      <c r="C68" s="8" t="s">
        <v>107</v>
      </c>
      <c r="E68" s="11" t="s">
        <v>893</v>
      </c>
    </row>
    <row r="69" spans="1:53" ht="12.5" hidden="1" outlineLevel="1" x14ac:dyDescent="0.25">
      <c r="A69" s="7">
        <v>43789.511541157408</v>
      </c>
      <c r="B69" s="8" t="s">
        <v>53</v>
      </c>
      <c r="C69" s="8" t="s">
        <v>107</v>
      </c>
      <c r="E69" s="11" t="s">
        <v>894</v>
      </c>
      <c r="F69" s="11" t="s">
        <v>970</v>
      </c>
      <c r="G69" s="8" t="s">
        <v>505</v>
      </c>
      <c r="H69" s="8" t="s">
        <v>506</v>
      </c>
      <c r="I69" s="8" t="s">
        <v>60</v>
      </c>
      <c r="J69" s="8" t="s">
        <v>60</v>
      </c>
      <c r="K69" s="8" t="s">
        <v>78</v>
      </c>
      <c r="L69" s="8" t="s">
        <v>78</v>
      </c>
      <c r="M69" s="8" t="s">
        <v>60</v>
      </c>
      <c r="N69" s="8" t="s">
        <v>60</v>
      </c>
      <c r="O69" s="8" t="s">
        <v>90</v>
      </c>
      <c r="P69" s="8" t="s">
        <v>507</v>
      </c>
      <c r="Q69" s="8" t="s">
        <v>508</v>
      </c>
      <c r="R69" s="8" t="s">
        <v>63</v>
      </c>
      <c r="U69" s="8" t="s">
        <v>64</v>
      </c>
      <c r="W69" s="8" t="s">
        <v>66</v>
      </c>
      <c r="X69" s="8" t="s">
        <v>509</v>
      </c>
      <c r="Y69" s="8" t="s">
        <v>66</v>
      </c>
      <c r="Z69" s="8" t="s">
        <v>510</v>
      </c>
      <c r="AA69" s="8" t="s">
        <v>67</v>
      </c>
      <c r="AB69" s="8" t="s">
        <v>511</v>
      </c>
      <c r="AD69" s="8" t="s">
        <v>82</v>
      </c>
      <c r="AE69" s="8" t="s">
        <v>512</v>
      </c>
      <c r="AF69" s="8" t="s">
        <v>66</v>
      </c>
      <c r="AG69" s="8" t="s">
        <v>513</v>
      </c>
      <c r="AH69" s="8" t="s">
        <v>69</v>
      </c>
      <c r="AL69" s="8" t="s">
        <v>66</v>
      </c>
      <c r="AM69" s="8" t="s">
        <v>514</v>
      </c>
      <c r="AP69" s="8" t="s">
        <v>515</v>
      </c>
      <c r="AQ69" s="8" t="s">
        <v>516</v>
      </c>
      <c r="AR69" s="8" t="s">
        <v>66</v>
      </c>
      <c r="AS69" s="8" t="s">
        <v>517</v>
      </c>
      <c r="AT69" s="8" t="s">
        <v>66</v>
      </c>
      <c r="AU69" s="8" t="s">
        <v>518</v>
      </c>
      <c r="AV69" s="8" t="s">
        <v>519</v>
      </c>
      <c r="AW69" s="8" t="s">
        <v>73</v>
      </c>
      <c r="AX69" s="8" t="s">
        <v>520</v>
      </c>
      <c r="AY69" s="8" t="s">
        <v>66</v>
      </c>
      <c r="AZ69" s="8" t="s">
        <v>521</v>
      </c>
      <c r="BA69" s="8" t="s">
        <v>522</v>
      </c>
    </row>
    <row r="70" spans="1:53" ht="12.5" hidden="1" outlineLevel="1" x14ac:dyDescent="0.25">
      <c r="A70" s="7">
        <v>43790.684616458333</v>
      </c>
      <c r="B70" s="8" t="s">
        <v>53</v>
      </c>
      <c r="C70" s="8" t="s">
        <v>107</v>
      </c>
      <c r="E70" s="11" t="s">
        <v>894</v>
      </c>
      <c r="F70" s="11" t="s">
        <v>970</v>
      </c>
      <c r="H70" s="8" t="s">
        <v>524</v>
      </c>
      <c r="I70" s="8" t="s">
        <v>60</v>
      </c>
      <c r="J70" s="8" t="s">
        <v>89</v>
      </c>
      <c r="K70" s="8" t="s">
        <v>60</v>
      </c>
      <c r="L70" s="8" t="s">
        <v>89</v>
      </c>
      <c r="M70" s="8" t="s">
        <v>60</v>
      </c>
      <c r="N70" s="8" t="s">
        <v>60</v>
      </c>
      <c r="O70" s="8" t="s">
        <v>90</v>
      </c>
      <c r="P70" s="8" t="s">
        <v>525</v>
      </c>
      <c r="Q70" s="8" t="s">
        <v>526</v>
      </c>
      <c r="R70" s="8" t="s">
        <v>66</v>
      </c>
      <c r="S70" s="8" t="s">
        <v>527</v>
      </c>
      <c r="U70" s="8" t="s">
        <v>64</v>
      </c>
      <c r="V70" s="8" t="s">
        <v>528</v>
      </c>
      <c r="W70" s="8" t="s">
        <v>63</v>
      </c>
      <c r="Y70" s="8" t="s">
        <v>66</v>
      </c>
      <c r="Z70" s="8" t="s">
        <v>529</v>
      </c>
      <c r="AA70" s="8" t="s">
        <v>81</v>
      </c>
      <c r="AD70" s="8" t="s">
        <v>447</v>
      </c>
      <c r="AF70" s="8" t="s">
        <v>66</v>
      </c>
      <c r="AG70" s="8" t="s">
        <v>530</v>
      </c>
      <c r="AH70" s="8" t="s">
        <v>69</v>
      </c>
      <c r="AL70" s="8" t="s">
        <v>66</v>
      </c>
      <c r="AR70" s="8" t="s">
        <v>66</v>
      </c>
      <c r="AT70" s="8" t="s">
        <v>66</v>
      </c>
      <c r="AW70" s="8" t="s">
        <v>73</v>
      </c>
      <c r="AY70" s="8" t="s">
        <v>66</v>
      </c>
    </row>
    <row r="71" spans="1:53" ht="12.75" hidden="1" customHeight="1" outlineLevel="1" x14ac:dyDescent="0.25">
      <c r="A71" s="7">
        <v>43790.799861944441</v>
      </c>
      <c r="B71" s="8" t="s">
        <v>53</v>
      </c>
      <c r="C71" s="8" t="s">
        <v>107</v>
      </c>
      <c r="E71" s="11" t="s">
        <v>894</v>
      </c>
      <c r="F71" s="11" t="s">
        <v>969</v>
      </c>
      <c r="G71" s="8" t="s">
        <v>531</v>
      </c>
      <c r="H71" s="8" t="s">
        <v>532</v>
      </c>
      <c r="I71" s="8" t="s">
        <v>60</v>
      </c>
      <c r="J71" s="8" t="s">
        <v>60</v>
      </c>
      <c r="K71" s="8" t="s">
        <v>78</v>
      </c>
      <c r="L71" s="8" t="s">
        <v>78</v>
      </c>
      <c r="M71" s="8" t="s">
        <v>78</v>
      </c>
      <c r="N71" s="8" t="s">
        <v>78</v>
      </c>
      <c r="O71" s="8" t="s">
        <v>61</v>
      </c>
      <c r="R71" s="8" t="s">
        <v>66</v>
      </c>
      <c r="S71" s="8" t="s">
        <v>533</v>
      </c>
      <c r="T71" s="8" t="s">
        <v>534</v>
      </c>
      <c r="U71" s="8" t="s">
        <v>64</v>
      </c>
      <c r="V71" s="8" t="s">
        <v>535</v>
      </c>
      <c r="W71" s="8" t="s">
        <v>63</v>
      </c>
      <c r="X71" s="8" t="s">
        <v>536</v>
      </c>
      <c r="Y71" s="8" t="s">
        <v>66</v>
      </c>
      <c r="Z71" s="8" t="s">
        <v>537</v>
      </c>
      <c r="AA71" s="8" t="s">
        <v>67</v>
      </c>
      <c r="AB71" s="8" t="s">
        <v>538</v>
      </c>
      <c r="AD71" s="8" t="s">
        <v>82</v>
      </c>
      <c r="AE71" s="8" t="s">
        <v>539</v>
      </c>
      <c r="AF71" s="8" t="s">
        <v>63</v>
      </c>
      <c r="AH71" s="8" t="s">
        <v>69</v>
      </c>
      <c r="AL71" s="8" t="s">
        <v>66</v>
      </c>
      <c r="AM71" s="8" t="s">
        <v>540</v>
      </c>
      <c r="AP71" s="8" t="s">
        <v>541</v>
      </c>
      <c r="AR71" s="8" t="s">
        <v>63</v>
      </c>
      <c r="AS71" s="8" t="s">
        <v>542</v>
      </c>
      <c r="AT71" s="8" t="s">
        <v>66</v>
      </c>
      <c r="AU71" s="8" t="s">
        <v>543</v>
      </c>
      <c r="AV71" s="8" t="s">
        <v>544</v>
      </c>
      <c r="AW71" s="8" t="s">
        <v>106</v>
      </c>
      <c r="AX71" s="8" t="s">
        <v>545</v>
      </c>
      <c r="AY71" s="8" t="s">
        <v>63</v>
      </c>
    </row>
    <row r="72" spans="1:53" ht="12.75" hidden="1" customHeight="1" outlineLevel="1" x14ac:dyDescent="0.25">
      <c r="A72" s="7">
        <v>43797.421398611114</v>
      </c>
      <c r="B72" s="8" t="s">
        <v>53</v>
      </c>
      <c r="C72" s="8" t="s">
        <v>107</v>
      </c>
      <c r="E72" s="11" t="s">
        <v>894</v>
      </c>
      <c r="F72" s="11" t="s">
        <v>970</v>
      </c>
      <c r="H72" s="8" t="s">
        <v>632</v>
      </c>
      <c r="I72" s="8" t="s">
        <v>60</v>
      </c>
      <c r="J72" s="8" t="s">
        <v>60</v>
      </c>
      <c r="K72" s="8" t="s">
        <v>60</v>
      </c>
      <c r="L72" s="8" t="s">
        <v>89</v>
      </c>
      <c r="M72" s="8" t="s">
        <v>89</v>
      </c>
      <c r="N72" s="8" t="s">
        <v>89</v>
      </c>
      <c r="O72" s="8" t="s">
        <v>61</v>
      </c>
      <c r="R72" s="8" t="s">
        <v>66</v>
      </c>
      <c r="S72" s="8" t="s">
        <v>633</v>
      </c>
      <c r="T72" s="8" t="s">
        <v>634</v>
      </c>
      <c r="U72" s="8" t="s">
        <v>64</v>
      </c>
      <c r="V72" s="8" t="s">
        <v>635</v>
      </c>
      <c r="W72" s="8" t="s">
        <v>66</v>
      </c>
      <c r="X72" s="8" t="s">
        <v>636</v>
      </c>
      <c r="Y72" s="8" t="s">
        <v>66</v>
      </c>
      <c r="Z72" s="8" t="s">
        <v>637</v>
      </c>
      <c r="AA72" s="8" t="s">
        <v>67</v>
      </c>
      <c r="AB72" s="8" t="s">
        <v>638</v>
      </c>
      <c r="AC72" s="8" t="s">
        <v>63</v>
      </c>
      <c r="AD72" s="8" t="s">
        <v>129</v>
      </c>
      <c r="AE72" s="8" t="s">
        <v>639</v>
      </c>
      <c r="AF72" s="8" t="s">
        <v>66</v>
      </c>
      <c r="AG72" s="8" t="s">
        <v>640</v>
      </c>
      <c r="AH72" s="8" t="s">
        <v>69</v>
      </c>
      <c r="AL72" s="8" t="s">
        <v>66</v>
      </c>
      <c r="AM72" s="8" t="s">
        <v>641</v>
      </c>
      <c r="AR72" s="8" t="s">
        <v>66</v>
      </c>
      <c r="AS72" s="8" t="s">
        <v>642</v>
      </c>
      <c r="AT72" s="8" t="s">
        <v>66</v>
      </c>
      <c r="AU72" s="8" t="s">
        <v>643</v>
      </c>
      <c r="AV72" s="8" t="s">
        <v>644</v>
      </c>
      <c r="AW72" s="8" t="s">
        <v>106</v>
      </c>
      <c r="AX72" s="8" t="s">
        <v>645</v>
      </c>
      <c r="AY72" s="8" t="s">
        <v>66</v>
      </c>
      <c r="AZ72" s="8" t="s">
        <v>97</v>
      </c>
    </row>
    <row r="73" spans="1:53" ht="12.75" hidden="1" customHeight="1" outlineLevel="1" x14ac:dyDescent="0.25">
      <c r="A73" s="7">
        <v>43801.621836076389</v>
      </c>
      <c r="B73" s="8" t="s">
        <v>53</v>
      </c>
      <c r="C73" s="8" t="s">
        <v>107</v>
      </c>
      <c r="E73" s="11" t="s">
        <v>893</v>
      </c>
      <c r="BA73" s="8" t="s">
        <v>665</v>
      </c>
    </row>
    <row r="74" spans="1:53" ht="12.75" hidden="1" customHeight="1" outlineLevel="1" x14ac:dyDescent="0.25">
      <c r="A74" s="10">
        <v>43783.810379814815</v>
      </c>
      <c r="B74" s="11" t="s">
        <v>947</v>
      </c>
      <c r="C74" s="11" t="s">
        <v>755</v>
      </c>
      <c r="D74" s="12"/>
      <c r="E74" s="11" t="s">
        <v>893</v>
      </c>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row>
    <row r="75" spans="1:53" ht="12.75" hidden="1" customHeight="1" outlineLevel="1" x14ac:dyDescent="0.25">
      <c r="A75" s="7">
        <v>43804.884368483792</v>
      </c>
      <c r="B75" s="8" t="s">
        <v>53</v>
      </c>
      <c r="C75" s="8" t="s">
        <v>715</v>
      </c>
      <c r="E75" s="11" t="s">
        <v>893</v>
      </c>
      <c r="BA75" s="8" t="s">
        <v>716</v>
      </c>
    </row>
    <row r="76" spans="1:53" ht="12.75" hidden="1" customHeight="1" outlineLevel="1" x14ac:dyDescent="0.25">
      <c r="A76" s="7">
        <v>43783.7424947338</v>
      </c>
      <c r="B76" s="8" t="s">
        <v>53</v>
      </c>
      <c r="C76" s="8" t="s">
        <v>75</v>
      </c>
      <c r="E76" s="11" t="s">
        <v>893</v>
      </c>
    </row>
    <row r="77" spans="1:53" ht="12.75" hidden="1" customHeight="1" outlineLevel="1" x14ac:dyDescent="0.25">
      <c r="A77" s="7">
        <v>43783.747763831023</v>
      </c>
      <c r="B77" s="8" t="s">
        <v>53</v>
      </c>
      <c r="C77" s="8" t="s">
        <v>75</v>
      </c>
      <c r="E77" s="11" t="s">
        <v>893</v>
      </c>
      <c r="BA77" s="8" t="s">
        <v>76</v>
      </c>
    </row>
    <row r="78" spans="1:53" ht="12.75" hidden="1" customHeight="1" outlineLevel="1" x14ac:dyDescent="0.25">
      <c r="A78" s="7">
        <v>43783.777999317128</v>
      </c>
      <c r="B78" s="8" t="s">
        <v>53</v>
      </c>
      <c r="C78" s="8" t="s">
        <v>75</v>
      </c>
      <c r="E78" s="11" t="s">
        <v>894</v>
      </c>
      <c r="F78" s="11" t="s">
        <v>970</v>
      </c>
      <c r="H78" s="8" t="s">
        <v>77</v>
      </c>
      <c r="I78" s="8" t="s">
        <v>60</v>
      </c>
      <c r="J78" s="8" t="s">
        <v>78</v>
      </c>
      <c r="K78" s="8" t="s">
        <v>78</v>
      </c>
      <c r="L78" s="8" t="s">
        <v>78</v>
      </c>
      <c r="M78" s="8" t="s">
        <v>60</v>
      </c>
      <c r="N78" s="8" t="s">
        <v>60</v>
      </c>
      <c r="O78" s="8" t="s">
        <v>61</v>
      </c>
      <c r="R78" s="8" t="s">
        <v>63</v>
      </c>
      <c r="T78" s="8" t="s">
        <v>79</v>
      </c>
      <c r="U78" s="8" t="s">
        <v>80</v>
      </c>
      <c r="W78" s="8" t="s">
        <v>63</v>
      </c>
      <c r="Y78" s="8" t="s">
        <v>66</v>
      </c>
      <c r="AA78" s="8" t="s">
        <v>81</v>
      </c>
      <c r="AD78" s="8" t="s">
        <v>82</v>
      </c>
      <c r="AF78" s="8" t="s">
        <v>63</v>
      </c>
      <c r="AH78" s="8" t="s">
        <v>69</v>
      </c>
      <c r="AL78" s="8" t="s">
        <v>66</v>
      </c>
      <c r="AP78" s="8" t="s">
        <v>83</v>
      </c>
      <c r="AR78" s="8" t="s">
        <v>63</v>
      </c>
      <c r="AS78" s="8" t="s">
        <v>84</v>
      </c>
      <c r="AT78" s="8" t="s">
        <v>63</v>
      </c>
      <c r="AU78" s="8" t="s">
        <v>85</v>
      </c>
      <c r="AW78" s="8" t="s">
        <v>86</v>
      </c>
      <c r="AY78" s="8" t="s">
        <v>66</v>
      </c>
    </row>
    <row r="79" spans="1:53" ht="12.75" hidden="1" customHeight="1" outlineLevel="1" x14ac:dyDescent="0.25">
      <c r="A79" s="7">
        <v>43783.828319791668</v>
      </c>
      <c r="B79" s="8" t="s">
        <v>53</v>
      </c>
      <c r="C79" s="8" t="s">
        <v>75</v>
      </c>
      <c r="E79" s="11" t="s">
        <v>893</v>
      </c>
    </row>
    <row r="80" spans="1:53" ht="12.75" hidden="1" customHeight="1" outlineLevel="1" x14ac:dyDescent="0.25">
      <c r="A80" s="7">
        <v>43786.87320292824</v>
      </c>
      <c r="B80" s="8" t="s">
        <v>53</v>
      </c>
      <c r="C80" s="8" t="s">
        <v>75</v>
      </c>
      <c r="E80" s="11" t="s">
        <v>893</v>
      </c>
      <c r="BA80" s="8" t="s">
        <v>342</v>
      </c>
    </row>
    <row r="81" spans="1:53" ht="12.75" hidden="1" customHeight="1" outlineLevel="1" x14ac:dyDescent="0.25">
      <c r="A81" s="7">
        <v>43787.857302673612</v>
      </c>
      <c r="B81" s="8" t="s">
        <v>53</v>
      </c>
      <c r="C81" s="8" t="s">
        <v>75</v>
      </c>
      <c r="E81" s="11" t="s">
        <v>894</v>
      </c>
      <c r="F81" s="11" t="s">
        <v>969</v>
      </c>
      <c r="H81" s="8" t="s">
        <v>426</v>
      </c>
      <c r="I81" s="8" t="s">
        <v>60</v>
      </c>
      <c r="J81" s="8" t="s">
        <v>78</v>
      </c>
      <c r="K81" s="8" t="s">
        <v>60</v>
      </c>
      <c r="L81" s="8" t="s">
        <v>78</v>
      </c>
      <c r="M81" s="8" t="s">
        <v>60</v>
      </c>
      <c r="N81" s="8" t="s">
        <v>78</v>
      </c>
      <c r="O81" s="8" t="s">
        <v>61</v>
      </c>
      <c r="R81" s="8" t="s">
        <v>63</v>
      </c>
      <c r="T81" s="8" t="s">
        <v>427</v>
      </c>
      <c r="U81" s="8" t="s">
        <v>80</v>
      </c>
      <c r="V81" s="8" t="s">
        <v>428</v>
      </c>
      <c r="W81" s="8" t="s">
        <v>63</v>
      </c>
      <c r="X81" s="8" t="s">
        <v>429</v>
      </c>
      <c r="Y81" s="8" t="s">
        <v>66</v>
      </c>
      <c r="AA81" s="8" t="s">
        <v>67</v>
      </c>
      <c r="AB81" s="8" t="s">
        <v>430</v>
      </c>
      <c r="AD81" s="8" t="s">
        <v>68</v>
      </c>
      <c r="AE81" s="8" t="s">
        <v>431</v>
      </c>
      <c r="AF81" s="8" t="s">
        <v>66</v>
      </c>
      <c r="AH81" s="8" t="s">
        <v>69</v>
      </c>
      <c r="AL81" s="8" t="s">
        <v>66</v>
      </c>
      <c r="AP81" s="8" t="s">
        <v>432</v>
      </c>
      <c r="AQ81" s="8" t="s">
        <v>433</v>
      </c>
      <c r="AR81" s="8" t="s">
        <v>66</v>
      </c>
      <c r="AS81" s="8" t="s">
        <v>434</v>
      </c>
      <c r="AT81" s="8" t="s">
        <v>66</v>
      </c>
      <c r="AU81" s="8" t="s">
        <v>435</v>
      </c>
      <c r="AV81" s="8" t="s">
        <v>436</v>
      </c>
      <c r="AW81" s="8" t="s">
        <v>106</v>
      </c>
      <c r="AX81" s="8" t="s">
        <v>437</v>
      </c>
      <c r="AY81" s="8" t="s">
        <v>63</v>
      </c>
      <c r="AZ81" s="8" t="s">
        <v>438</v>
      </c>
    </row>
    <row r="82" spans="1:53" ht="12.75" hidden="1" customHeight="1" outlineLevel="1" x14ac:dyDescent="0.25">
      <c r="A82" s="7">
        <v>43789.498413402776</v>
      </c>
      <c r="B82" s="8" t="s">
        <v>53</v>
      </c>
      <c r="C82" s="8" t="s">
        <v>75</v>
      </c>
      <c r="E82" s="11" t="s">
        <v>894</v>
      </c>
      <c r="F82" s="11" t="s">
        <v>971</v>
      </c>
      <c r="H82" s="8" t="s">
        <v>503</v>
      </c>
      <c r="I82" s="8" t="s">
        <v>60</v>
      </c>
      <c r="J82" s="8" t="s">
        <v>60</v>
      </c>
      <c r="K82" s="8" t="s">
        <v>60</v>
      </c>
      <c r="L82" s="8" t="s">
        <v>60</v>
      </c>
      <c r="M82" s="8" t="s">
        <v>60</v>
      </c>
      <c r="N82" s="8" t="s">
        <v>60</v>
      </c>
      <c r="O82" s="8" t="s">
        <v>61</v>
      </c>
      <c r="R82" s="8" t="s">
        <v>63</v>
      </c>
      <c r="U82" s="8" t="s">
        <v>80</v>
      </c>
      <c r="W82" s="8" t="s">
        <v>66</v>
      </c>
      <c r="Y82" s="8" t="s">
        <v>66</v>
      </c>
      <c r="AA82" s="8" t="s">
        <v>504</v>
      </c>
      <c r="AD82" s="8" t="s">
        <v>82</v>
      </c>
      <c r="AF82" s="8" t="s">
        <v>66</v>
      </c>
      <c r="AH82" s="8" t="s">
        <v>69</v>
      </c>
      <c r="AL82" s="8" t="s">
        <v>66</v>
      </c>
      <c r="AR82" s="8" t="s">
        <v>63</v>
      </c>
      <c r="AT82" s="8" t="s">
        <v>66</v>
      </c>
      <c r="AW82" s="8" t="s">
        <v>106</v>
      </c>
      <c r="AY82" s="8" t="s">
        <v>66</v>
      </c>
    </row>
    <row r="83" spans="1:53" ht="12.75" hidden="1" customHeight="1" outlineLevel="1" x14ac:dyDescent="0.25">
      <c r="A83" s="7">
        <v>43789.637209131943</v>
      </c>
      <c r="B83" s="8" t="s">
        <v>53</v>
      </c>
      <c r="C83" s="8" t="s">
        <v>75</v>
      </c>
      <c r="E83" s="11" t="s">
        <v>893</v>
      </c>
    </row>
    <row r="84" spans="1:53" ht="12.75" hidden="1" customHeight="1" outlineLevel="1" x14ac:dyDescent="0.25">
      <c r="A84" s="7">
        <v>43798.365932187502</v>
      </c>
      <c r="B84" s="8" t="s">
        <v>53</v>
      </c>
      <c r="C84" s="8" t="s">
        <v>75</v>
      </c>
      <c r="E84" s="11" t="s">
        <v>893</v>
      </c>
    </row>
    <row r="85" spans="1:53" ht="12.75" hidden="1" customHeight="1" outlineLevel="1" x14ac:dyDescent="0.25">
      <c r="A85" s="7">
        <v>43783.896984224542</v>
      </c>
      <c r="B85" s="8" t="s">
        <v>53</v>
      </c>
      <c r="C85" s="8" t="s">
        <v>131</v>
      </c>
      <c r="E85" s="11" t="s">
        <v>894</v>
      </c>
      <c r="F85" s="11" t="s">
        <v>970</v>
      </c>
      <c r="H85" s="8" t="s">
        <v>132</v>
      </c>
      <c r="I85" s="8" t="s">
        <v>60</v>
      </c>
      <c r="J85" s="8" t="s">
        <v>60</v>
      </c>
      <c r="K85" s="8" t="s">
        <v>78</v>
      </c>
      <c r="L85" s="8" t="s">
        <v>78</v>
      </c>
      <c r="M85" s="8" t="s">
        <v>78</v>
      </c>
      <c r="N85" s="8" t="s">
        <v>60</v>
      </c>
      <c r="O85" s="8" t="s">
        <v>61</v>
      </c>
      <c r="R85" s="8" t="s">
        <v>66</v>
      </c>
      <c r="S85" s="8" t="s">
        <v>133</v>
      </c>
      <c r="T85" s="8" t="s">
        <v>134</v>
      </c>
      <c r="U85" s="8" t="s">
        <v>80</v>
      </c>
      <c r="V85" s="8" t="s">
        <v>135</v>
      </c>
      <c r="W85" s="8" t="s">
        <v>66</v>
      </c>
      <c r="X85" s="8" t="s">
        <v>136</v>
      </c>
      <c r="Y85" s="8" t="s">
        <v>66</v>
      </c>
      <c r="Z85" s="8" t="s">
        <v>137</v>
      </c>
      <c r="AA85" s="8" t="s">
        <v>81</v>
      </c>
      <c r="AB85" s="8" t="s">
        <v>138</v>
      </c>
      <c r="AD85" s="8" t="s">
        <v>68</v>
      </c>
      <c r="AE85" s="8" t="s">
        <v>139</v>
      </c>
      <c r="AF85" s="8" t="s">
        <v>63</v>
      </c>
      <c r="AG85" s="8" t="s">
        <v>140</v>
      </c>
      <c r="AH85" s="8" t="s">
        <v>69</v>
      </c>
      <c r="AL85" s="8" t="s">
        <v>63</v>
      </c>
      <c r="AM85" s="8" t="s">
        <v>141</v>
      </c>
      <c r="AP85" s="8" t="s">
        <v>142</v>
      </c>
      <c r="AQ85" s="8" t="s">
        <v>143</v>
      </c>
      <c r="AR85" s="8" t="s">
        <v>66</v>
      </c>
      <c r="AS85" s="8" t="s">
        <v>144</v>
      </c>
      <c r="AT85" s="8" t="s">
        <v>66</v>
      </c>
      <c r="AU85" s="8" t="s">
        <v>145</v>
      </c>
      <c r="AW85" s="8" t="s">
        <v>73</v>
      </c>
      <c r="AX85" s="8" t="s">
        <v>146</v>
      </c>
      <c r="AY85" s="8" t="s">
        <v>66</v>
      </c>
      <c r="AZ85" s="8" t="s">
        <v>97</v>
      </c>
    </row>
    <row r="86" spans="1:53" ht="12.75" hidden="1" customHeight="1" outlineLevel="1" x14ac:dyDescent="0.25">
      <c r="A86" s="7">
        <v>43783.829602951388</v>
      </c>
      <c r="B86" s="8" t="s">
        <v>53</v>
      </c>
      <c r="C86" s="8" t="s">
        <v>110</v>
      </c>
      <c r="E86" s="11" t="s">
        <v>893</v>
      </c>
    </row>
    <row r="87" spans="1:53" ht="12.75" hidden="1" customHeight="1" outlineLevel="1" x14ac:dyDescent="0.25">
      <c r="A87" s="7">
        <v>43783.881266226846</v>
      </c>
      <c r="B87" s="8" t="s">
        <v>53</v>
      </c>
      <c r="C87" s="8" t="s">
        <v>110</v>
      </c>
      <c r="E87" s="11" t="s">
        <v>893</v>
      </c>
    </row>
    <row r="88" spans="1:53" ht="12.75" hidden="1" customHeight="1" outlineLevel="1" x14ac:dyDescent="0.25">
      <c r="A88" s="7">
        <v>43784.709825671292</v>
      </c>
      <c r="B88" s="8" t="s">
        <v>53</v>
      </c>
      <c r="C88" s="8" t="s">
        <v>110</v>
      </c>
      <c r="E88" s="11" t="s">
        <v>893</v>
      </c>
      <c r="BA88" s="8" t="s">
        <v>257</v>
      </c>
    </row>
    <row r="89" spans="1:53" ht="12.75" hidden="1" customHeight="1" outlineLevel="1" x14ac:dyDescent="0.25">
      <c r="A89" s="7">
        <v>43786.898832268518</v>
      </c>
      <c r="B89" s="8" t="s">
        <v>53</v>
      </c>
      <c r="C89" s="8" t="s">
        <v>110</v>
      </c>
      <c r="E89" s="11" t="s">
        <v>894</v>
      </c>
      <c r="F89" s="11" t="s">
        <v>969</v>
      </c>
      <c r="G89" s="8" t="s">
        <v>343</v>
      </c>
      <c r="H89" s="8" t="s">
        <v>344</v>
      </c>
      <c r="I89" s="8" t="s">
        <v>60</v>
      </c>
      <c r="J89" s="8" t="s">
        <v>60</v>
      </c>
      <c r="K89" s="8" t="s">
        <v>78</v>
      </c>
      <c r="L89" s="8" t="s">
        <v>78</v>
      </c>
      <c r="M89" s="8" t="s">
        <v>60</v>
      </c>
      <c r="N89" s="8" t="s">
        <v>78</v>
      </c>
      <c r="O89" s="8" t="s">
        <v>61</v>
      </c>
      <c r="R89" s="8" t="s">
        <v>63</v>
      </c>
      <c r="T89" s="8" t="s">
        <v>345</v>
      </c>
      <c r="U89" s="8" t="s">
        <v>64</v>
      </c>
      <c r="V89" s="8" t="s">
        <v>346</v>
      </c>
      <c r="W89" s="8" t="s">
        <v>66</v>
      </c>
      <c r="X89" s="8" t="s">
        <v>347</v>
      </c>
      <c r="Y89" s="8" t="s">
        <v>66</v>
      </c>
      <c r="Z89" s="8" t="s">
        <v>348</v>
      </c>
      <c r="AA89" s="8" t="s">
        <v>81</v>
      </c>
      <c r="AB89" s="8" t="s">
        <v>349</v>
      </c>
      <c r="AD89" s="8" t="s">
        <v>68</v>
      </c>
      <c r="AF89" s="8" t="s">
        <v>66</v>
      </c>
      <c r="AG89" s="8" t="s">
        <v>350</v>
      </c>
      <c r="AH89" s="8" t="s">
        <v>69</v>
      </c>
      <c r="AL89" s="8" t="s">
        <v>66</v>
      </c>
      <c r="AM89" s="8" t="s">
        <v>351</v>
      </c>
      <c r="AR89" s="8" t="s">
        <v>66</v>
      </c>
      <c r="AS89" s="8" t="s">
        <v>351</v>
      </c>
      <c r="AT89" s="8" t="s">
        <v>66</v>
      </c>
      <c r="AW89" s="8" t="s">
        <v>73</v>
      </c>
      <c r="AY89" s="8" t="s">
        <v>66</v>
      </c>
      <c r="AZ89" s="8" t="s">
        <v>352</v>
      </c>
    </row>
    <row r="90" spans="1:53" ht="12.75" hidden="1" customHeight="1" outlineLevel="1" x14ac:dyDescent="0.25">
      <c r="A90" s="7">
        <v>43788.518213356481</v>
      </c>
      <c r="B90" s="8" t="s">
        <v>53</v>
      </c>
      <c r="C90" s="8" t="s">
        <v>110</v>
      </c>
      <c r="E90" s="11" t="s">
        <v>893</v>
      </c>
      <c r="BA90" s="8" t="s">
        <v>450</v>
      </c>
    </row>
    <row r="91" spans="1:53" ht="12.75" hidden="1" customHeight="1" outlineLevel="1" x14ac:dyDescent="0.25">
      <c r="A91" s="7">
        <v>43788.584225833329</v>
      </c>
      <c r="B91" s="8" t="s">
        <v>53</v>
      </c>
      <c r="C91" s="8" t="s">
        <v>110</v>
      </c>
      <c r="E91" s="11" t="s">
        <v>894</v>
      </c>
      <c r="F91" s="11" t="s">
        <v>969</v>
      </c>
      <c r="H91" s="8" t="s">
        <v>464</v>
      </c>
      <c r="I91" s="8" t="s">
        <v>60</v>
      </c>
      <c r="J91" s="8" t="s">
        <v>78</v>
      </c>
      <c r="K91" s="8" t="s">
        <v>60</v>
      </c>
      <c r="L91" s="8" t="s">
        <v>78</v>
      </c>
      <c r="M91" s="8" t="s">
        <v>60</v>
      </c>
      <c r="N91" s="8" t="s">
        <v>60</v>
      </c>
      <c r="O91" s="8" t="s">
        <v>90</v>
      </c>
      <c r="P91" s="8" t="s">
        <v>465</v>
      </c>
      <c r="Q91" s="8" t="s">
        <v>465</v>
      </c>
      <c r="R91" s="8" t="s">
        <v>66</v>
      </c>
      <c r="S91" s="8" t="s">
        <v>465</v>
      </c>
      <c r="T91" s="8" t="s">
        <v>465</v>
      </c>
      <c r="U91" s="8" t="s">
        <v>64</v>
      </c>
      <c r="V91" s="8" t="s">
        <v>466</v>
      </c>
      <c r="W91" s="8" t="s">
        <v>66</v>
      </c>
      <c r="X91" s="8" t="s">
        <v>467</v>
      </c>
      <c r="Y91" s="8" t="s">
        <v>66</v>
      </c>
      <c r="Z91" s="8" t="s">
        <v>465</v>
      </c>
      <c r="AA91" s="8" t="s">
        <v>81</v>
      </c>
      <c r="AB91" s="8" t="s">
        <v>465</v>
      </c>
      <c r="AC91" s="8" t="s">
        <v>465</v>
      </c>
      <c r="AD91" s="8" t="s">
        <v>129</v>
      </c>
      <c r="AE91" s="8" t="s">
        <v>468</v>
      </c>
      <c r="AF91" s="8" t="s">
        <v>66</v>
      </c>
      <c r="AG91" s="8" t="s">
        <v>465</v>
      </c>
      <c r="AH91" s="8" t="s">
        <v>69</v>
      </c>
      <c r="AI91" s="8" t="s">
        <v>465</v>
      </c>
      <c r="AJ91" s="8" t="s">
        <v>469</v>
      </c>
      <c r="AK91" s="8" t="s">
        <v>470</v>
      </c>
      <c r="AL91" s="8" t="s">
        <v>66</v>
      </c>
      <c r="AM91" s="8" t="s">
        <v>465</v>
      </c>
      <c r="AN91" s="8" t="s">
        <v>465</v>
      </c>
      <c r="AO91" s="8" t="s">
        <v>465</v>
      </c>
      <c r="AP91" s="8" t="s">
        <v>465</v>
      </c>
      <c r="AQ91" s="8" t="s">
        <v>465</v>
      </c>
      <c r="AR91" s="8" t="s">
        <v>63</v>
      </c>
      <c r="AS91" s="8" t="s">
        <v>471</v>
      </c>
      <c r="AT91" s="8" t="s">
        <v>66</v>
      </c>
      <c r="AU91" s="8" t="s">
        <v>465</v>
      </c>
      <c r="AV91" s="8" t="s">
        <v>465</v>
      </c>
      <c r="AW91" s="8" t="s">
        <v>106</v>
      </c>
      <c r="AX91" s="8" t="s">
        <v>465</v>
      </c>
      <c r="AY91" s="8" t="s">
        <v>66</v>
      </c>
      <c r="AZ91" s="8" t="s">
        <v>465</v>
      </c>
      <c r="BA91" s="8" t="s">
        <v>465</v>
      </c>
    </row>
    <row r="92" spans="1:53" ht="12.75" hidden="1" customHeight="1" outlineLevel="1" x14ac:dyDescent="0.25">
      <c r="A92" s="7">
        <v>43796.76095703704</v>
      </c>
      <c r="B92" s="8" t="s">
        <v>53</v>
      </c>
      <c r="C92" s="8" t="s">
        <v>110</v>
      </c>
      <c r="E92" s="11" t="s">
        <v>893</v>
      </c>
      <c r="BA92" s="8" t="s">
        <v>618</v>
      </c>
    </row>
    <row r="93" spans="1:53" ht="12.75" hidden="1" customHeight="1" outlineLevel="1" x14ac:dyDescent="0.25">
      <c r="A93" s="7">
        <v>43788.57055261574</v>
      </c>
      <c r="B93" s="8" t="s">
        <v>53</v>
      </c>
      <c r="C93" s="8" t="s">
        <v>463</v>
      </c>
      <c r="E93" s="11" t="s">
        <v>893</v>
      </c>
    </row>
    <row r="94" spans="1:53" ht="12.75" hidden="1" customHeight="1" outlineLevel="1" x14ac:dyDescent="0.25">
      <c r="A94" s="7">
        <v>43783.785487407411</v>
      </c>
      <c r="B94" s="8" t="s">
        <v>53</v>
      </c>
      <c r="C94" s="8" t="s">
        <v>87</v>
      </c>
      <c r="E94" s="11" t="s">
        <v>894</v>
      </c>
      <c r="F94" s="11" t="s">
        <v>970</v>
      </c>
      <c r="H94" s="8" t="s">
        <v>88</v>
      </c>
      <c r="I94" s="8" t="s">
        <v>89</v>
      </c>
      <c r="J94" s="8" t="s">
        <v>89</v>
      </c>
      <c r="K94" s="8" t="s">
        <v>89</v>
      </c>
      <c r="L94" s="8" t="s">
        <v>89</v>
      </c>
      <c r="M94" s="8" t="s">
        <v>60</v>
      </c>
      <c r="N94" s="8" t="s">
        <v>89</v>
      </c>
      <c r="O94" s="8" t="s">
        <v>90</v>
      </c>
      <c r="P94" s="8" t="s">
        <v>91</v>
      </c>
      <c r="Q94" s="8" t="s">
        <v>92</v>
      </c>
      <c r="R94" s="8" t="s">
        <v>66</v>
      </c>
      <c r="S94" s="8" t="s">
        <v>93</v>
      </c>
      <c r="T94" s="8" t="s">
        <v>94</v>
      </c>
      <c r="U94" s="8" t="s">
        <v>80</v>
      </c>
      <c r="V94" s="8" t="s">
        <v>95</v>
      </c>
      <c r="W94" s="8" t="s">
        <v>66</v>
      </c>
      <c r="X94" s="8" t="s">
        <v>96</v>
      </c>
      <c r="Y94" s="8" t="s">
        <v>66</v>
      </c>
      <c r="Z94" s="8" t="s">
        <v>97</v>
      </c>
      <c r="AA94" s="8" t="s">
        <v>81</v>
      </c>
      <c r="AC94" s="8" t="s">
        <v>98</v>
      </c>
      <c r="AD94" s="8" t="s">
        <v>82</v>
      </c>
      <c r="AE94" s="8" t="s">
        <v>99</v>
      </c>
      <c r="AF94" s="8" t="s">
        <v>63</v>
      </c>
      <c r="AG94" s="8" t="s">
        <v>100</v>
      </c>
      <c r="AH94" s="8" t="s">
        <v>69</v>
      </c>
      <c r="AL94" s="8" t="s">
        <v>63</v>
      </c>
      <c r="AM94" s="8" t="s">
        <v>101</v>
      </c>
      <c r="AN94" s="8" t="s">
        <v>102</v>
      </c>
      <c r="AO94" s="8" t="s">
        <v>102</v>
      </c>
      <c r="AP94" s="8" t="s">
        <v>102</v>
      </c>
      <c r="AQ94" s="8" t="s">
        <v>102</v>
      </c>
      <c r="AR94" s="8" t="s">
        <v>66</v>
      </c>
      <c r="AS94" s="8" t="s">
        <v>103</v>
      </c>
      <c r="AT94" s="8" t="s">
        <v>66</v>
      </c>
      <c r="AU94" s="8" t="s">
        <v>104</v>
      </c>
      <c r="AV94" s="8" t="s">
        <v>105</v>
      </c>
      <c r="AW94" s="8" t="s">
        <v>106</v>
      </c>
      <c r="AY94" s="8" t="s">
        <v>63</v>
      </c>
    </row>
    <row r="95" spans="1:53" ht="12.75" hidden="1" customHeight="1" outlineLevel="1" x14ac:dyDescent="0.25">
      <c r="A95" s="7">
        <v>43783.808700347217</v>
      </c>
      <c r="B95" s="8" t="s">
        <v>53</v>
      </c>
      <c r="C95" s="8" t="s">
        <v>87</v>
      </c>
      <c r="E95" s="11" t="s">
        <v>893</v>
      </c>
    </row>
    <row r="96" spans="1:53" ht="12.75" hidden="1" customHeight="1" outlineLevel="1" x14ac:dyDescent="0.25">
      <c r="A96" s="7">
        <v>43784.414684733798</v>
      </c>
      <c r="B96" s="8" t="s">
        <v>53</v>
      </c>
      <c r="C96" s="8" t="s">
        <v>87</v>
      </c>
      <c r="E96" s="11" t="s">
        <v>894</v>
      </c>
      <c r="F96" s="11" t="s">
        <v>971</v>
      </c>
      <c r="G96" s="8" t="s">
        <v>192</v>
      </c>
      <c r="H96" s="8" t="s">
        <v>193</v>
      </c>
      <c r="I96" s="8" t="s">
        <v>60</v>
      </c>
      <c r="J96" s="8" t="s">
        <v>89</v>
      </c>
      <c r="K96" s="8" t="s">
        <v>89</v>
      </c>
      <c r="L96" s="8" t="s">
        <v>89</v>
      </c>
      <c r="M96" s="8" t="s">
        <v>78</v>
      </c>
      <c r="N96" s="8" t="s">
        <v>60</v>
      </c>
      <c r="O96" s="8" t="s">
        <v>61</v>
      </c>
      <c r="R96" s="8" t="s">
        <v>66</v>
      </c>
      <c r="S96" s="8" t="s">
        <v>194</v>
      </c>
      <c r="T96" s="8" t="s">
        <v>195</v>
      </c>
      <c r="U96" s="8" t="s">
        <v>64</v>
      </c>
      <c r="V96" s="8" t="s">
        <v>196</v>
      </c>
      <c r="W96" s="8" t="s">
        <v>63</v>
      </c>
      <c r="Y96" s="8" t="s">
        <v>66</v>
      </c>
      <c r="Z96" s="8" t="s">
        <v>197</v>
      </c>
      <c r="AA96" s="8" t="s">
        <v>81</v>
      </c>
      <c r="AB96" s="8" t="s">
        <v>198</v>
      </c>
      <c r="AD96" s="8" t="s">
        <v>199</v>
      </c>
      <c r="AF96" s="8" t="s">
        <v>66</v>
      </c>
      <c r="AH96" s="8" t="s">
        <v>69</v>
      </c>
      <c r="AL96" s="8" t="s">
        <v>66</v>
      </c>
      <c r="AR96" s="8" t="s">
        <v>63</v>
      </c>
      <c r="AS96" s="8" t="s">
        <v>200</v>
      </c>
      <c r="AT96" s="8" t="s">
        <v>66</v>
      </c>
      <c r="AV96" s="8" t="s">
        <v>201</v>
      </c>
      <c r="AW96" s="8" t="s">
        <v>106</v>
      </c>
      <c r="AY96" s="8" t="s">
        <v>63</v>
      </c>
    </row>
    <row r="97" spans="1:53" ht="12.75" hidden="1" customHeight="1" outlineLevel="1" x14ac:dyDescent="0.25">
      <c r="A97" s="7">
        <v>43784.907260023145</v>
      </c>
      <c r="B97" s="8" t="s">
        <v>53</v>
      </c>
      <c r="C97" s="8" t="s">
        <v>87</v>
      </c>
      <c r="E97" s="11" t="s">
        <v>893</v>
      </c>
    </row>
    <row r="98" spans="1:53" ht="12.75" hidden="1" customHeight="1" outlineLevel="1" x14ac:dyDescent="0.25">
      <c r="A98" s="7">
        <v>43786.71307283565</v>
      </c>
      <c r="B98" s="8" t="s">
        <v>53</v>
      </c>
      <c r="C98" s="8" t="s">
        <v>87</v>
      </c>
      <c r="E98" s="11" t="s">
        <v>893</v>
      </c>
    </row>
    <row r="99" spans="1:53" ht="12.75" hidden="1" customHeight="1" outlineLevel="1" x14ac:dyDescent="0.25">
      <c r="A99" s="7">
        <v>43787.797725289347</v>
      </c>
      <c r="B99" s="8" t="s">
        <v>53</v>
      </c>
      <c r="C99" s="8" t="s">
        <v>87</v>
      </c>
      <c r="E99" s="11" t="s">
        <v>894</v>
      </c>
      <c r="F99" s="11" t="s">
        <v>969</v>
      </c>
      <c r="G99" s="8" t="s">
        <v>408</v>
      </c>
      <c r="H99" s="8" t="s">
        <v>409</v>
      </c>
      <c r="I99" s="8" t="s">
        <v>60</v>
      </c>
      <c r="J99" s="8" t="s">
        <v>78</v>
      </c>
      <c r="K99" s="8" t="s">
        <v>60</v>
      </c>
      <c r="L99" s="8" t="s">
        <v>78</v>
      </c>
      <c r="M99" s="8" t="s">
        <v>78</v>
      </c>
      <c r="N99" s="8" t="s">
        <v>60</v>
      </c>
      <c r="O99" s="8" t="s">
        <v>90</v>
      </c>
      <c r="P99" s="8" t="s">
        <v>410</v>
      </c>
      <c r="Q99" s="8" t="s">
        <v>411</v>
      </c>
      <c r="R99" s="8" t="s">
        <v>63</v>
      </c>
      <c r="T99" s="8" t="s">
        <v>412</v>
      </c>
      <c r="U99" s="8" t="s">
        <v>64</v>
      </c>
      <c r="V99" s="8" t="s">
        <v>413</v>
      </c>
      <c r="W99" s="8" t="s">
        <v>63</v>
      </c>
      <c r="Y99" s="8" t="s">
        <v>66</v>
      </c>
      <c r="Z99" s="8" t="s">
        <v>414</v>
      </c>
      <c r="AA99" s="8" t="s">
        <v>81</v>
      </c>
      <c r="AB99" s="8" t="s">
        <v>415</v>
      </c>
      <c r="AD99" s="8" t="s">
        <v>68</v>
      </c>
      <c r="AE99" s="8" t="s">
        <v>416</v>
      </c>
      <c r="AF99" s="8" t="s">
        <v>66</v>
      </c>
      <c r="AG99" s="8" t="s">
        <v>417</v>
      </c>
      <c r="AH99" s="8" t="s">
        <v>69</v>
      </c>
      <c r="AJ99" s="8" t="s">
        <v>418</v>
      </c>
      <c r="AL99" s="8" t="s">
        <v>63</v>
      </c>
      <c r="AM99" s="8" t="s">
        <v>419</v>
      </c>
      <c r="AR99" s="8" t="s">
        <v>66</v>
      </c>
      <c r="AS99" s="8" t="s">
        <v>420</v>
      </c>
      <c r="AT99" s="8" t="s">
        <v>66</v>
      </c>
      <c r="AU99" s="8" t="s">
        <v>421</v>
      </c>
      <c r="AV99" s="8" t="s">
        <v>422</v>
      </c>
      <c r="AW99" s="8" t="s">
        <v>86</v>
      </c>
      <c r="AX99" s="8" t="s">
        <v>423</v>
      </c>
      <c r="AY99" s="8" t="s">
        <v>63</v>
      </c>
      <c r="AZ99" s="8" t="s">
        <v>424</v>
      </c>
      <c r="BA99" s="8" t="s">
        <v>425</v>
      </c>
    </row>
    <row r="100" spans="1:53" ht="12.75" hidden="1" customHeight="1" outlineLevel="1" x14ac:dyDescent="0.25">
      <c r="A100" s="7">
        <v>43789.447662557868</v>
      </c>
      <c r="B100" s="8" t="s">
        <v>53</v>
      </c>
      <c r="C100" s="8" t="s">
        <v>87</v>
      </c>
      <c r="E100" s="11" t="s">
        <v>894</v>
      </c>
      <c r="F100" s="11" t="s">
        <v>969</v>
      </c>
      <c r="G100" s="8" t="s">
        <v>481</v>
      </c>
      <c r="H100" s="8" t="s">
        <v>482</v>
      </c>
      <c r="I100" s="8" t="s">
        <v>60</v>
      </c>
      <c r="J100" s="8" t="s">
        <v>60</v>
      </c>
      <c r="K100" s="8" t="s">
        <v>60</v>
      </c>
      <c r="L100" s="8" t="s">
        <v>78</v>
      </c>
      <c r="M100" s="8" t="s">
        <v>60</v>
      </c>
      <c r="N100" s="8" t="s">
        <v>60</v>
      </c>
      <c r="O100" s="8" t="s">
        <v>61</v>
      </c>
      <c r="R100" s="8" t="s">
        <v>66</v>
      </c>
      <c r="S100" s="8" t="s">
        <v>483</v>
      </c>
      <c r="T100" s="8" t="s">
        <v>484</v>
      </c>
      <c r="U100" s="8" t="s">
        <v>80</v>
      </c>
      <c r="V100" s="8" t="s">
        <v>485</v>
      </c>
      <c r="W100" s="8" t="s">
        <v>63</v>
      </c>
      <c r="X100" s="8" t="s">
        <v>486</v>
      </c>
      <c r="Y100" s="8" t="s">
        <v>66</v>
      </c>
      <c r="Z100" s="8" t="s">
        <v>487</v>
      </c>
      <c r="AA100" s="8" t="s">
        <v>81</v>
      </c>
      <c r="AB100" s="8" t="s">
        <v>488</v>
      </c>
      <c r="AC100" s="8" t="s">
        <v>489</v>
      </c>
      <c r="AD100" s="8" t="s">
        <v>68</v>
      </c>
      <c r="AE100" s="8" t="s">
        <v>490</v>
      </c>
      <c r="AF100" s="8" t="s">
        <v>63</v>
      </c>
      <c r="AG100" s="8" t="s">
        <v>491</v>
      </c>
      <c r="AH100" s="8" t="s">
        <v>69</v>
      </c>
      <c r="AJ100" s="8" t="s">
        <v>492</v>
      </c>
      <c r="AL100" s="8" t="s">
        <v>63</v>
      </c>
      <c r="AM100" s="8" t="s">
        <v>493</v>
      </c>
      <c r="AN100" s="8" t="s">
        <v>494</v>
      </c>
      <c r="AO100" s="8" t="s">
        <v>495</v>
      </c>
      <c r="AP100" s="8" t="s">
        <v>496</v>
      </c>
      <c r="AR100" s="8" t="s">
        <v>66</v>
      </c>
      <c r="AS100" s="8" t="s">
        <v>497</v>
      </c>
      <c r="AT100" s="8" t="s">
        <v>66</v>
      </c>
      <c r="AU100" s="8" t="s">
        <v>498</v>
      </c>
      <c r="AV100" s="8" t="s">
        <v>499</v>
      </c>
      <c r="AW100" s="8" t="s">
        <v>73</v>
      </c>
      <c r="AX100" s="8" t="s">
        <v>500</v>
      </c>
      <c r="AY100" s="8" t="s">
        <v>66</v>
      </c>
      <c r="AZ100" s="8" t="s">
        <v>501</v>
      </c>
      <c r="BA100" s="8" t="s">
        <v>502</v>
      </c>
    </row>
    <row r="101" spans="1:53" ht="12.75" hidden="1" customHeight="1" outlineLevel="1" x14ac:dyDescent="0.25">
      <c r="A101" s="7">
        <v>43801.413151099536</v>
      </c>
      <c r="B101" s="8" t="s">
        <v>53</v>
      </c>
      <c r="C101" s="8" t="s">
        <v>87</v>
      </c>
      <c r="E101" s="11" t="s">
        <v>893</v>
      </c>
    </row>
    <row r="102" spans="1:53" ht="12.75" hidden="1" customHeight="1" outlineLevel="1" x14ac:dyDescent="0.25">
      <c r="A102" s="7">
        <v>43807.395452650468</v>
      </c>
      <c r="B102" s="8" t="s">
        <v>53</v>
      </c>
      <c r="C102" s="8" t="s">
        <v>87</v>
      </c>
      <c r="E102" s="11" t="s">
        <v>894</v>
      </c>
      <c r="F102" s="11" t="s">
        <v>969</v>
      </c>
      <c r="G102" s="8" t="s">
        <v>717</v>
      </c>
      <c r="H102" s="8" t="s">
        <v>718</v>
      </c>
      <c r="I102" s="8" t="s">
        <v>60</v>
      </c>
      <c r="J102" s="8" t="s">
        <v>60</v>
      </c>
      <c r="K102" s="8" t="s">
        <v>78</v>
      </c>
      <c r="L102" s="8" t="s">
        <v>78</v>
      </c>
      <c r="M102" s="8" t="s">
        <v>60</v>
      </c>
      <c r="N102" s="8" t="s">
        <v>60</v>
      </c>
      <c r="O102" s="8" t="s">
        <v>61</v>
      </c>
      <c r="R102" s="8" t="s">
        <v>66</v>
      </c>
      <c r="S102" s="8" t="s">
        <v>719</v>
      </c>
      <c r="T102" s="8" t="s">
        <v>720</v>
      </c>
      <c r="U102" s="8" t="s">
        <v>80</v>
      </c>
      <c r="V102" s="8" t="s">
        <v>721</v>
      </c>
      <c r="W102" s="8" t="s">
        <v>66</v>
      </c>
      <c r="X102" s="8" t="s">
        <v>722</v>
      </c>
      <c r="Y102" s="8" t="s">
        <v>66</v>
      </c>
      <c r="Z102" s="8" t="s">
        <v>723</v>
      </c>
      <c r="AA102" s="8" t="s">
        <v>81</v>
      </c>
      <c r="AB102" s="8" t="s">
        <v>724</v>
      </c>
      <c r="AC102" s="8" t="s">
        <v>725</v>
      </c>
      <c r="AD102" s="8" t="s">
        <v>199</v>
      </c>
      <c r="AE102" s="8" t="s">
        <v>726</v>
      </c>
      <c r="AF102" s="8" t="s">
        <v>63</v>
      </c>
      <c r="AG102" s="8" t="s">
        <v>727</v>
      </c>
      <c r="AH102" s="8" t="s">
        <v>69</v>
      </c>
      <c r="AL102" s="8" t="s">
        <v>63</v>
      </c>
      <c r="AM102" s="8" t="s">
        <v>728</v>
      </c>
      <c r="AP102" s="8" t="s">
        <v>729</v>
      </c>
      <c r="AQ102" s="8" t="s">
        <v>730</v>
      </c>
      <c r="AR102" s="8" t="s">
        <v>66</v>
      </c>
      <c r="AS102" s="8" t="s">
        <v>731</v>
      </c>
      <c r="AT102" s="8" t="s">
        <v>66</v>
      </c>
      <c r="AU102" s="8" t="s">
        <v>732</v>
      </c>
      <c r="AV102" s="8" t="s">
        <v>733</v>
      </c>
      <c r="AW102" s="8" t="s">
        <v>106</v>
      </c>
      <c r="AX102" s="8" t="s">
        <v>734</v>
      </c>
      <c r="AY102" s="8" t="s">
        <v>66</v>
      </c>
      <c r="AZ102" s="8" t="s">
        <v>735</v>
      </c>
    </row>
    <row r="103" spans="1:53" ht="12.75" hidden="1" customHeight="1" outlineLevel="1" x14ac:dyDescent="0.25">
      <c r="A103" s="10">
        <v>43787.744868483795</v>
      </c>
      <c r="B103" s="11" t="s">
        <v>947</v>
      </c>
      <c r="C103" s="11" t="s">
        <v>790</v>
      </c>
      <c r="D103" s="12"/>
      <c r="E103" s="11" t="s">
        <v>894</v>
      </c>
      <c r="F103" s="11" t="s">
        <v>970</v>
      </c>
      <c r="G103" s="12"/>
      <c r="H103" s="11" t="s">
        <v>791</v>
      </c>
      <c r="I103" s="8" t="s">
        <v>60</v>
      </c>
      <c r="J103" s="11" t="s">
        <v>763</v>
      </c>
      <c r="K103" s="11" t="s">
        <v>763</v>
      </c>
      <c r="L103" s="11" t="s">
        <v>763</v>
      </c>
      <c r="M103" s="11" t="s">
        <v>763</v>
      </c>
      <c r="N103" s="11" t="s">
        <v>763</v>
      </c>
      <c r="O103" s="8" t="s">
        <v>90</v>
      </c>
      <c r="P103" s="11" t="s">
        <v>792</v>
      </c>
      <c r="Q103" s="11" t="s">
        <v>793</v>
      </c>
      <c r="R103" s="11" t="s">
        <v>767</v>
      </c>
      <c r="S103" s="11" t="s">
        <v>794</v>
      </c>
      <c r="T103" s="11" t="s">
        <v>795</v>
      </c>
      <c r="U103" s="11" t="s">
        <v>770</v>
      </c>
      <c r="V103" s="11" t="s">
        <v>796</v>
      </c>
      <c r="W103" s="11" t="s">
        <v>767</v>
      </c>
      <c r="X103" s="11" t="s">
        <v>797</v>
      </c>
      <c r="Y103" s="11" t="s">
        <v>767</v>
      </c>
      <c r="Z103" s="11" t="s">
        <v>798</v>
      </c>
      <c r="AA103" s="11" t="s">
        <v>799</v>
      </c>
      <c r="AB103" s="11" t="s">
        <v>800</v>
      </c>
      <c r="AC103" s="12"/>
      <c r="AD103" s="11" t="s">
        <v>775</v>
      </c>
      <c r="AE103" s="11" t="s">
        <v>801</v>
      </c>
      <c r="AF103" s="11" t="s">
        <v>767</v>
      </c>
      <c r="AG103" s="11" t="s">
        <v>802</v>
      </c>
      <c r="AH103" s="11" t="s">
        <v>803</v>
      </c>
      <c r="AI103" s="11" t="s">
        <v>804</v>
      </c>
      <c r="AJ103" s="11" t="s">
        <v>805</v>
      </c>
      <c r="AK103" s="11" t="s">
        <v>806</v>
      </c>
      <c r="AL103" s="11" t="s">
        <v>767</v>
      </c>
      <c r="AM103" s="11" t="s">
        <v>807</v>
      </c>
      <c r="AN103" s="11" t="s">
        <v>808</v>
      </c>
      <c r="AO103" s="11" t="s">
        <v>808</v>
      </c>
      <c r="AP103" s="11" t="s">
        <v>806</v>
      </c>
      <c r="AQ103" s="11" t="s">
        <v>809</v>
      </c>
      <c r="AR103" s="11" t="s">
        <v>767</v>
      </c>
      <c r="AS103" s="11" t="s">
        <v>810</v>
      </c>
      <c r="AT103" s="11" t="s">
        <v>767</v>
      </c>
      <c r="AU103" s="11" t="s">
        <v>811</v>
      </c>
      <c r="AV103" s="11" t="s">
        <v>812</v>
      </c>
      <c r="AW103" s="11" t="s">
        <v>813</v>
      </c>
      <c r="AX103" s="11" t="s">
        <v>814</v>
      </c>
      <c r="AY103" s="11" t="s">
        <v>767</v>
      </c>
      <c r="AZ103" s="11" t="s">
        <v>815</v>
      </c>
      <c r="BA103" s="12"/>
    </row>
    <row r="104" spans="1:53" ht="12.75" hidden="1" customHeight="1" outlineLevel="1" x14ac:dyDescent="0.25">
      <c r="A104" s="7">
        <v>43801.49981543982</v>
      </c>
      <c r="B104" s="8" t="s">
        <v>53</v>
      </c>
      <c r="C104" s="8" t="s">
        <v>660</v>
      </c>
      <c r="E104" s="11" t="s">
        <v>894</v>
      </c>
      <c r="F104" s="11" t="s">
        <v>971</v>
      </c>
      <c r="G104" s="8" t="s">
        <v>661</v>
      </c>
      <c r="H104" s="8" t="s">
        <v>662</v>
      </c>
      <c r="I104" s="8" t="s">
        <v>60</v>
      </c>
      <c r="J104" s="8" t="s">
        <v>60</v>
      </c>
      <c r="K104" s="8" t="s">
        <v>60</v>
      </c>
      <c r="L104" s="8" t="s">
        <v>60</v>
      </c>
      <c r="M104" s="8" t="s">
        <v>60</v>
      </c>
      <c r="N104" s="8" t="s">
        <v>60</v>
      </c>
      <c r="O104" s="8" t="s">
        <v>90</v>
      </c>
      <c r="P104" s="8" t="s">
        <v>662</v>
      </c>
      <c r="Q104" s="8" t="s">
        <v>662</v>
      </c>
      <c r="R104" s="8" t="s">
        <v>66</v>
      </c>
      <c r="S104" s="8" t="s">
        <v>662</v>
      </c>
      <c r="T104" s="8" t="s">
        <v>662</v>
      </c>
      <c r="U104" s="8" t="s">
        <v>80</v>
      </c>
      <c r="V104" s="8" t="s">
        <v>662</v>
      </c>
      <c r="W104" s="8" t="s">
        <v>66</v>
      </c>
      <c r="X104" s="8" t="s">
        <v>663</v>
      </c>
      <c r="Y104" s="8" t="s">
        <v>66</v>
      </c>
      <c r="Z104" s="8" t="s">
        <v>662</v>
      </c>
      <c r="AA104" s="8" t="s">
        <v>81</v>
      </c>
      <c r="AB104" s="8" t="s">
        <v>662</v>
      </c>
      <c r="AD104" s="8" t="s">
        <v>447</v>
      </c>
      <c r="AE104" s="8" t="s">
        <v>662</v>
      </c>
      <c r="AF104" s="8" t="s">
        <v>66</v>
      </c>
      <c r="AG104" s="8" t="s">
        <v>662</v>
      </c>
      <c r="AH104" s="8" t="s">
        <v>69</v>
      </c>
      <c r="AL104" s="8" t="s">
        <v>66</v>
      </c>
      <c r="AM104" s="8" t="s">
        <v>662</v>
      </c>
      <c r="AP104" s="8" t="s">
        <v>662</v>
      </c>
      <c r="AQ104" s="8" t="s">
        <v>662</v>
      </c>
      <c r="AR104" s="8" t="s">
        <v>66</v>
      </c>
      <c r="AS104" s="8" t="s">
        <v>662</v>
      </c>
      <c r="AT104" s="8" t="s">
        <v>66</v>
      </c>
      <c r="AV104" s="8" t="s">
        <v>664</v>
      </c>
      <c r="AW104" s="8" t="s">
        <v>73</v>
      </c>
      <c r="AY104" s="8" t="s">
        <v>63</v>
      </c>
    </row>
    <row r="105" spans="1:53" ht="12.75" hidden="1" customHeight="1" outlineLevel="1" x14ac:dyDescent="0.25">
      <c r="A105" s="7">
        <v>43786.510021203707</v>
      </c>
      <c r="B105" s="8" t="s">
        <v>53</v>
      </c>
      <c r="C105" s="8" t="s">
        <v>310</v>
      </c>
      <c r="E105" s="11" t="s">
        <v>894</v>
      </c>
      <c r="F105" s="11" t="s">
        <v>969</v>
      </c>
      <c r="G105" s="8" t="s">
        <v>311</v>
      </c>
      <c r="H105" s="8" t="s">
        <v>312</v>
      </c>
      <c r="I105" s="8" t="s">
        <v>60</v>
      </c>
      <c r="J105" s="8" t="s">
        <v>78</v>
      </c>
      <c r="K105" s="8" t="s">
        <v>78</v>
      </c>
      <c r="L105" s="8" t="s">
        <v>78</v>
      </c>
      <c r="M105" s="8" t="s">
        <v>78</v>
      </c>
      <c r="N105" s="8" t="s">
        <v>78</v>
      </c>
      <c r="O105" s="8" t="s">
        <v>61</v>
      </c>
      <c r="R105" s="8" t="s">
        <v>66</v>
      </c>
      <c r="T105" s="8" t="s">
        <v>313</v>
      </c>
      <c r="U105" s="8" t="s">
        <v>80</v>
      </c>
      <c r="V105" s="8" t="s">
        <v>314</v>
      </c>
      <c r="W105" s="8" t="s">
        <v>63</v>
      </c>
      <c r="Y105" s="8" t="s">
        <v>66</v>
      </c>
      <c r="Z105" s="8" t="s">
        <v>315</v>
      </c>
      <c r="AA105" s="8" t="s">
        <v>81</v>
      </c>
      <c r="AD105" s="8" t="s">
        <v>68</v>
      </c>
      <c r="AE105" s="8" t="s">
        <v>316</v>
      </c>
      <c r="AF105" s="8" t="s">
        <v>63</v>
      </c>
      <c r="AG105" s="8" t="s">
        <v>317</v>
      </c>
      <c r="AH105" s="8" t="s">
        <v>69</v>
      </c>
      <c r="AL105" s="8" t="s">
        <v>63</v>
      </c>
      <c r="AM105" s="8" t="s">
        <v>318</v>
      </c>
      <c r="AQ105" s="8" t="s">
        <v>319</v>
      </c>
      <c r="AR105" s="8" t="s">
        <v>63</v>
      </c>
      <c r="AS105" s="8" t="s">
        <v>320</v>
      </c>
      <c r="AT105" s="8" t="s">
        <v>66</v>
      </c>
      <c r="AU105" s="8" t="s">
        <v>321</v>
      </c>
      <c r="AV105" s="8" t="s">
        <v>322</v>
      </c>
      <c r="AW105" s="8" t="s">
        <v>73</v>
      </c>
      <c r="AX105" s="8" t="s">
        <v>323</v>
      </c>
      <c r="AY105" s="8" t="s">
        <v>63</v>
      </c>
      <c r="AZ105" s="8" t="s">
        <v>324</v>
      </c>
      <c r="BA105" s="8" t="s">
        <v>325</v>
      </c>
    </row>
    <row r="106" spans="1:53" ht="12.75" hidden="1" customHeight="1" outlineLevel="1" x14ac:dyDescent="0.25">
      <c r="A106" s="7">
        <v>43787.318232245365</v>
      </c>
      <c r="B106" s="8" t="s">
        <v>53</v>
      </c>
      <c r="C106" s="8" t="s">
        <v>310</v>
      </c>
      <c r="E106" s="11" t="s">
        <v>893</v>
      </c>
    </row>
    <row r="107" spans="1:53" s="12" customFormat="1" ht="15.75" hidden="1" customHeight="1" outlineLevel="1" x14ac:dyDescent="0.25">
      <c r="A107" s="7">
        <v>43787.320540520828</v>
      </c>
      <c r="B107" s="8" t="s">
        <v>53</v>
      </c>
      <c r="C107" s="8" t="s">
        <v>310</v>
      </c>
      <c r="D107" s="9"/>
      <c r="E107" s="11" t="s">
        <v>893</v>
      </c>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row>
    <row r="108" spans="1:53" s="12" customFormat="1" ht="15.75" hidden="1" customHeight="1" outlineLevel="1" x14ac:dyDescent="0.25">
      <c r="A108" s="7">
        <v>43788.603772962961</v>
      </c>
      <c r="B108" s="8" t="s">
        <v>53</v>
      </c>
      <c r="C108" s="8" t="s">
        <v>310</v>
      </c>
      <c r="D108" s="9"/>
      <c r="E108" s="11" t="s">
        <v>893</v>
      </c>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row>
    <row r="109" spans="1:53" s="12" customFormat="1" ht="15.75" hidden="1" customHeight="1" outlineLevel="1" x14ac:dyDescent="0.25">
      <c r="A109" s="7">
        <v>43789.34635028935</v>
      </c>
      <c r="B109" s="11" t="s">
        <v>53</v>
      </c>
      <c r="C109" s="8" t="s">
        <v>310</v>
      </c>
      <c r="D109" s="9"/>
      <c r="E109" s="11" t="s">
        <v>893</v>
      </c>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row>
    <row r="110" spans="1:53" s="12" customFormat="1" ht="15.75" hidden="1" customHeight="1" outlineLevel="1" x14ac:dyDescent="0.25">
      <c r="A110" s="7">
        <v>43789.885537951384</v>
      </c>
      <c r="B110" s="8" t="s">
        <v>53</v>
      </c>
      <c r="C110" s="8" t="s">
        <v>310</v>
      </c>
      <c r="D110" s="9"/>
      <c r="E110" s="11" t="s">
        <v>893</v>
      </c>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8" t="s">
        <v>523</v>
      </c>
    </row>
    <row r="111" spans="1:53" s="12" customFormat="1" ht="15.75" hidden="1" customHeight="1" outlineLevel="1" x14ac:dyDescent="0.25">
      <c r="A111" s="7">
        <v>43792.304105023148</v>
      </c>
      <c r="B111" s="8" t="s">
        <v>53</v>
      </c>
      <c r="C111" s="8" t="s">
        <v>310</v>
      </c>
      <c r="D111" s="9"/>
      <c r="E111" s="11" t="s">
        <v>894</v>
      </c>
      <c r="F111" s="11" t="s">
        <v>969</v>
      </c>
      <c r="G111" s="8" t="s">
        <v>563</v>
      </c>
      <c r="H111" s="8" t="s">
        <v>564</v>
      </c>
      <c r="I111" s="8" t="s">
        <v>60</v>
      </c>
      <c r="J111" s="8" t="s">
        <v>78</v>
      </c>
      <c r="K111" s="8" t="s">
        <v>60</v>
      </c>
      <c r="L111" s="8" t="s">
        <v>78</v>
      </c>
      <c r="M111" s="8" t="s">
        <v>60</v>
      </c>
      <c r="N111" s="8" t="s">
        <v>60</v>
      </c>
      <c r="O111" s="8" t="s">
        <v>61</v>
      </c>
      <c r="P111" s="9"/>
      <c r="Q111" s="9"/>
      <c r="R111" s="8" t="s">
        <v>63</v>
      </c>
      <c r="S111" s="9"/>
      <c r="T111" s="8" t="s">
        <v>565</v>
      </c>
      <c r="U111" s="8" t="s">
        <v>64</v>
      </c>
      <c r="V111" s="8" t="s">
        <v>566</v>
      </c>
      <c r="W111" s="8" t="s">
        <v>63</v>
      </c>
      <c r="X111" s="8" t="s">
        <v>567</v>
      </c>
      <c r="Y111" s="8" t="s">
        <v>66</v>
      </c>
      <c r="Z111" s="8" t="s">
        <v>568</v>
      </c>
      <c r="AA111" s="8" t="s">
        <v>81</v>
      </c>
      <c r="AB111" s="9"/>
      <c r="AC111" s="9"/>
      <c r="AD111" s="8" t="s">
        <v>82</v>
      </c>
      <c r="AE111" s="9"/>
      <c r="AF111" s="8" t="s">
        <v>63</v>
      </c>
      <c r="AG111" s="8" t="s">
        <v>569</v>
      </c>
      <c r="AH111" s="8" t="s">
        <v>69</v>
      </c>
      <c r="AI111" s="9"/>
      <c r="AJ111" s="9"/>
      <c r="AK111" s="9"/>
      <c r="AL111" s="8" t="s">
        <v>66</v>
      </c>
      <c r="AM111" s="8" t="s">
        <v>570</v>
      </c>
      <c r="AN111" s="8" t="s">
        <v>571</v>
      </c>
      <c r="AO111" s="8" t="s">
        <v>572</v>
      </c>
      <c r="AP111" s="8" t="s">
        <v>573</v>
      </c>
      <c r="AQ111" s="8" t="s">
        <v>574</v>
      </c>
      <c r="AR111" s="8" t="s">
        <v>66</v>
      </c>
      <c r="AS111" s="8" t="s">
        <v>575</v>
      </c>
      <c r="AT111" s="8" t="s">
        <v>66</v>
      </c>
      <c r="AU111" s="8" t="s">
        <v>576</v>
      </c>
      <c r="AV111" s="8" t="s">
        <v>576</v>
      </c>
      <c r="AW111" s="8" t="s">
        <v>106</v>
      </c>
      <c r="AX111" s="8" t="s">
        <v>577</v>
      </c>
      <c r="AY111" s="8" t="s">
        <v>63</v>
      </c>
      <c r="AZ111" s="8" t="s">
        <v>578</v>
      </c>
      <c r="BA111" s="9"/>
    </row>
    <row r="112" spans="1:53" s="12" customFormat="1" ht="15.75" hidden="1" customHeight="1" outlineLevel="1" x14ac:dyDescent="0.25">
      <c r="A112" s="7">
        <v>43787.700198414357</v>
      </c>
      <c r="B112" s="11" t="s">
        <v>946</v>
      </c>
      <c r="C112" s="16" t="s">
        <v>953</v>
      </c>
      <c r="D112" s="8" t="s">
        <v>392</v>
      </c>
      <c r="E112" s="11" t="s">
        <v>894</v>
      </c>
      <c r="F112" s="11" t="s">
        <v>970</v>
      </c>
      <c r="G112" s="8" t="s">
        <v>393</v>
      </c>
      <c r="H112" s="8" t="s">
        <v>394</v>
      </c>
      <c r="I112" s="8" t="s">
        <v>89</v>
      </c>
      <c r="J112" s="8" t="s">
        <v>89</v>
      </c>
      <c r="K112" s="8" t="s">
        <v>89</v>
      </c>
      <c r="L112" s="8" t="s">
        <v>78</v>
      </c>
      <c r="M112" s="8" t="s">
        <v>89</v>
      </c>
      <c r="N112" s="8" t="s">
        <v>89</v>
      </c>
      <c r="O112" s="8" t="s">
        <v>61</v>
      </c>
      <c r="P112" s="9"/>
      <c r="Q112" s="9"/>
      <c r="R112" s="8" t="s">
        <v>66</v>
      </c>
      <c r="S112" s="8" t="s">
        <v>395</v>
      </c>
      <c r="T112" s="8" t="s">
        <v>396</v>
      </c>
      <c r="U112" s="8" t="s">
        <v>64</v>
      </c>
      <c r="V112" s="8" t="s">
        <v>397</v>
      </c>
      <c r="W112" s="8" t="s">
        <v>66</v>
      </c>
      <c r="X112" s="8" t="s">
        <v>398</v>
      </c>
      <c r="Y112" s="8" t="s">
        <v>66</v>
      </c>
      <c r="Z112" s="8" t="s">
        <v>399</v>
      </c>
      <c r="AA112" s="8" t="s">
        <v>81</v>
      </c>
      <c r="AB112" s="8" t="s">
        <v>400</v>
      </c>
      <c r="AC112" s="9"/>
      <c r="AD112" s="8" t="s">
        <v>199</v>
      </c>
      <c r="AE112" s="8" t="s">
        <v>401</v>
      </c>
      <c r="AF112" s="8" t="s">
        <v>66</v>
      </c>
      <c r="AG112" s="8" t="s">
        <v>402</v>
      </c>
      <c r="AH112" s="8" t="s">
        <v>69</v>
      </c>
      <c r="AI112" s="9"/>
      <c r="AJ112" s="9"/>
      <c r="AK112" s="8" t="s">
        <v>403</v>
      </c>
      <c r="AL112" s="8" t="s">
        <v>63</v>
      </c>
      <c r="AM112" s="9"/>
      <c r="AN112" s="9"/>
      <c r="AO112" s="9"/>
      <c r="AP112" s="8" t="s">
        <v>404</v>
      </c>
      <c r="AQ112" s="8" t="s">
        <v>405</v>
      </c>
      <c r="AR112" s="8" t="s">
        <v>66</v>
      </c>
      <c r="AS112" s="8" t="s">
        <v>406</v>
      </c>
      <c r="AT112" s="8" t="s">
        <v>63</v>
      </c>
      <c r="AU112" s="9"/>
      <c r="AV112" s="9"/>
      <c r="AW112" s="8" t="s">
        <v>73</v>
      </c>
      <c r="AX112" s="9"/>
      <c r="AY112" s="8" t="s">
        <v>66</v>
      </c>
      <c r="AZ112" s="8" t="s">
        <v>407</v>
      </c>
      <c r="BA112" s="9"/>
    </row>
    <row r="113" spans="1:53" s="12" customFormat="1" ht="15.75" hidden="1" customHeight="1" outlineLevel="1" x14ac:dyDescent="0.25">
      <c r="A113" s="7">
        <v>43788.594922164353</v>
      </c>
      <c r="B113" s="8" t="s">
        <v>946</v>
      </c>
      <c r="C113" s="16" t="s">
        <v>953</v>
      </c>
      <c r="D113" s="8" t="s">
        <v>472</v>
      </c>
      <c r="E113" s="11" t="s">
        <v>894</v>
      </c>
      <c r="F113" s="11" t="s">
        <v>969</v>
      </c>
      <c r="G113" s="8" t="s">
        <v>473</v>
      </c>
      <c r="H113" s="8" t="s">
        <v>474</v>
      </c>
      <c r="I113" s="8" t="s">
        <v>60</v>
      </c>
      <c r="J113" s="8" t="s">
        <v>60</v>
      </c>
      <c r="K113" s="8" t="s">
        <v>60</v>
      </c>
      <c r="L113" s="8" t="s">
        <v>78</v>
      </c>
      <c r="M113" s="8" t="s">
        <v>60</v>
      </c>
      <c r="N113" s="8" t="s">
        <v>60</v>
      </c>
      <c r="O113" s="8" t="s">
        <v>61</v>
      </c>
      <c r="P113" s="9"/>
      <c r="Q113" s="9"/>
      <c r="R113" s="8" t="s">
        <v>66</v>
      </c>
      <c r="S113" s="8" t="s">
        <v>165</v>
      </c>
      <c r="T113" s="8" t="s">
        <v>475</v>
      </c>
      <c r="U113" s="8" t="s">
        <v>64</v>
      </c>
      <c r="V113" s="8" t="s">
        <v>476</v>
      </c>
      <c r="W113" s="8" t="s">
        <v>66</v>
      </c>
      <c r="X113" s="9"/>
      <c r="Y113" s="8" t="s">
        <v>66</v>
      </c>
      <c r="Z113" s="8" t="s">
        <v>477</v>
      </c>
      <c r="AA113" s="8" t="s">
        <v>81</v>
      </c>
      <c r="AB113" s="9"/>
      <c r="AC113" s="9"/>
      <c r="AD113" s="8" t="s">
        <v>68</v>
      </c>
      <c r="AE113" s="8" t="s">
        <v>478</v>
      </c>
      <c r="AF113" s="8" t="s">
        <v>66</v>
      </c>
      <c r="AG113" s="9"/>
      <c r="AH113" s="8" t="s">
        <v>69</v>
      </c>
      <c r="AI113" s="9"/>
      <c r="AJ113" s="9"/>
      <c r="AK113" s="9"/>
      <c r="AL113" s="8" t="s">
        <v>66</v>
      </c>
      <c r="AM113" s="9"/>
      <c r="AN113" s="9"/>
      <c r="AO113" s="9"/>
      <c r="AP113" s="8" t="s">
        <v>479</v>
      </c>
      <c r="AQ113" s="8" t="s">
        <v>480</v>
      </c>
      <c r="AR113" s="8" t="s">
        <v>66</v>
      </c>
      <c r="AS113" s="9"/>
      <c r="AT113" s="8" t="s">
        <v>66</v>
      </c>
      <c r="AU113" s="9"/>
      <c r="AV113" s="9"/>
      <c r="AW113" s="8" t="s">
        <v>106</v>
      </c>
      <c r="AX113" s="9"/>
      <c r="AY113" s="8" t="s">
        <v>66</v>
      </c>
      <c r="AZ113" s="9"/>
      <c r="BA113" s="9"/>
    </row>
    <row r="114" spans="1:53" s="12" customFormat="1" ht="15.75" hidden="1" customHeight="1" outlineLevel="1" x14ac:dyDescent="0.25">
      <c r="A114" s="7">
        <v>43801.908970532408</v>
      </c>
      <c r="B114" s="8" t="s">
        <v>946</v>
      </c>
      <c r="C114" s="16" t="s">
        <v>953</v>
      </c>
      <c r="D114" s="8" t="s">
        <v>666</v>
      </c>
      <c r="E114" s="11" t="s">
        <v>894</v>
      </c>
      <c r="F114" s="11" t="s">
        <v>970</v>
      </c>
      <c r="G114" s="8" t="s">
        <v>667</v>
      </c>
      <c r="H114" s="8" t="s">
        <v>668</v>
      </c>
      <c r="I114" s="8" t="s">
        <v>60</v>
      </c>
      <c r="J114" s="8" t="s">
        <v>60</v>
      </c>
      <c r="K114" s="8" t="s">
        <v>78</v>
      </c>
      <c r="L114" s="8" t="s">
        <v>78</v>
      </c>
      <c r="M114" s="8" t="s">
        <v>60</v>
      </c>
      <c r="N114" s="8" t="s">
        <v>60</v>
      </c>
      <c r="O114" s="8" t="s">
        <v>61</v>
      </c>
      <c r="P114" s="9"/>
      <c r="Q114" s="9"/>
      <c r="R114" s="8" t="s">
        <v>66</v>
      </c>
      <c r="S114" s="8" t="s">
        <v>669</v>
      </c>
      <c r="T114" s="8" t="s">
        <v>670</v>
      </c>
      <c r="U114" s="8" t="s">
        <v>64</v>
      </c>
      <c r="V114" s="8" t="s">
        <v>671</v>
      </c>
      <c r="W114" s="8" t="s">
        <v>66</v>
      </c>
      <c r="X114" s="8" t="s">
        <v>672</v>
      </c>
      <c r="Y114" s="8" t="s">
        <v>66</v>
      </c>
      <c r="Z114" s="8" t="s">
        <v>673</v>
      </c>
      <c r="AA114" s="8" t="s">
        <v>81</v>
      </c>
      <c r="AB114" s="8" t="s">
        <v>674</v>
      </c>
      <c r="AC114" s="9"/>
      <c r="AD114" s="8" t="s">
        <v>447</v>
      </c>
      <c r="AE114" s="8" t="s">
        <v>675</v>
      </c>
      <c r="AF114" s="8" t="s">
        <v>66</v>
      </c>
      <c r="AG114" s="8" t="s">
        <v>676</v>
      </c>
      <c r="AH114" s="8" t="s">
        <v>69</v>
      </c>
      <c r="AI114" s="9"/>
      <c r="AJ114" s="9"/>
      <c r="AK114" s="9"/>
      <c r="AL114" s="8" t="s">
        <v>66</v>
      </c>
      <c r="AM114" s="8" t="s">
        <v>677</v>
      </c>
      <c r="AN114" s="9"/>
      <c r="AO114" s="9"/>
      <c r="AP114" s="8" t="s">
        <v>678</v>
      </c>
      <c r="AQ114" s="9"/>
      <c r="AR114" s="8" t="s">
        <v>66</v>
      </c>
      <c r="AS114" s="8" t="s">
        <v>679</v>
      </c>
      <c r="AT114" s="8" t="s">
        <v>66</v>
      </c>
      <c r="AU114" s="8" t="s">
        <v>680</v>
      </c>
      <c r="AV114" s="8" t="s">
        <v>681</v>
      </c>
      <c r="AW114" s="8" t="s">
        <v>106</v>
      </c>
      <c r="AX114" s="8" t="s">
        <v>682</v>
      </c>
      <c r="AY114" s="8" t="s">
        <v>66</v>
      </c>
      <c r="AZ114" s="8" t="s">
        <v>683</v>
      </c>
      <c r="BA114" s="9"/>
    </row>
    <row r="115" spans="1:53" s="12" customFormat="1" ht="15.75" hidden="1" customHeight="1" outlineLevel="1" x14ac:dyDescent="0.25">
      <c r="A115" s="7">
        <v>43802.701987546301</v>
      </c>
      <c r="B115" s="8" t="s">
        <v>946</v>
      </c>
      <c r="C115" s="16" t="s">
        <v>953</v>
      </c>
      <c r="D115" s="8" t="s">
        <v>702</v>
      </c>
      <c r="E115" s="11" t="s">
        <v>894</v>
      </c>
      <c r="F115" s="11" t="s">
        <v>969</v>
      </c>
      <c r="G115" s="8" t="s">
        <v>703</v>
      </c>
      <c r="H115" s="8" t="s">
        <v>704</v>
      </c>
      <c r="I115" s="8" t="s">
        <v>60</v>
      </c>
      <c r="J115" s="8" t="s">
        <v>89</v>
      </c>
      <c r="K115" s="8" t="s">
        <v>89</v>
      </c>
      <c r="L115" s="8" t="s">
        <v>78</v>
      </c>
      <c r="M115" s="8" t="s">
        <v>89</v>
      </c>
      <c r="N115" s="8" t="s">
        <v>89</v>
      </c>
      <c r="O115" s="8" t="s">
        <v>90</v>
      </c>
      <c r="P115" s="8" t="s">
        <v>705</v>
      </c>
      <c r="Q115" s="8" t="s">
        <v>706</v>
      </c>
      <c r="R115" s="8" t="s">
        <v>66</v>
      </c>
      <c r="S115" s="8" t="s">
        <v>707</v>
      </c>
      <c r="T115" s="8" t="s">
        <v>708</v>
      </c>
      <c r="U115" s="8" t="s">
        <v>80</v>
      </c>
      <c r="V115" s="8" t="s">
        <v>709</v>
      </c>
      <c r="W115" s="8" t="s">
        <v>66</v>
      </c>
      <c r="X115" s="8" t="s">
        <v>710</v>
      </c>
      <c r="Y115" s="8" t="s">
        <v>66</v>
      </c>
      <c r="Z115" s="8" t="s">
        <v>707</v>
      </c>
      <c r="AA115" s="8" t="s">
        <v>81</v>
      </c>
      <c r="AB115" s="8" t="s">
        <v>707</v>
      </c>
      <c r="AC115" s="8" t="s">
        <v>63</v>
      </c>
      <c r="AD115" s="8" t="s">
        <v>199</v>
      </c>
      <c r="AE115" s="8" t="s">
        <v>707</v>
      </c>
      <c r="AF115" s="8" t="s">
        <v>66</v>
      </c>
      <c r="AG115" s="8" t="s">
        <v>711</v>
      </c>
      <c r="AH115" s="8" t="s">
        <v>69</v>
      </c>
      <c r="AI115" s="9"/>
      <c r="AJ115" s="9"/>
      <c r="AK115" s="9"/>
      <c r="AL115" s="8" t="s">
        <v>66</v>
      </c>
      <c r="AM115" s="8" t="s">
        <v>712</v>
      </c>
      <c r="AN115" s="9"/>
      <c r="AO115" s="9"/>
      <c r="AP115" s="9"/>
      <c r="AQ115" s="9"/>
      <c r="AR115" s="8" t="s">
        <v>63</v>
      </c>
      <c r="AS115" s="8" t="s">
        <v>713</v>
      </c>
      <c r="AT115" s="8" t="s">
        <v>66</v>
      </c>
      <c r="AU115" s="9"/>
      <c r="AV115" s="9"/>
      <c r="AW115" s="8" t="s">
        <v>106</v>
      </c>
      <c r="AX115" s="9"/>
      <c r="AY115" s="8" t="s">
        <v>66</v>
      </c>
      <c r="AZ115" s="9"/>
      <c r="BA115" s="8" t="s">
        <v>714</v>
      </c>
    </row>
    <row r="116" spans="1:53" s="12" customFormat="1" ht="15.75" hidden="1" customHeight="1" outlineLevel="1" x14ac:dyDescent="0.25">
      <c r="A116" s="7">
        <v>43807.82846636574</v>
      </c>
      <c r="B116" s="8" t="s">
        <v>946</v>
      </c>
      <c r="C116" s="16" t="s">
        <v>953</v>
      </c>
      <c r="D116" s="8" t="s">
        <v>736</v>
      </c>
      <c r="E116" s="11" t="s">
        <v>893</v>
      </c>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row>
    <row r="117" spans="1:53" s="12" customFormat="1" ht="15.75" hidden="1" customHeight="1" outlineLevel="1" x14ac:dyDescent="0.25">
      <c r="A117" s="7">
        <v>43807.903979699069</v>
      </c>
      <c r="B117" s="8" t="s">
        <v>946</v>
      </c>
      <c r="C117" s="16" t="s">
        <v>953</v>
      </c>
      <c r="D117" s="8" t="s">
        <v>737</v>
      </c>
      <c r="E117" s="11" t="s">
        <v>894</v>
      </c>
      <c r="F117" s="11" t="s">
        <v>970</v>
      </c>
      <c r="G117" s="9"/>
      <c r="H117" s="8" t="s">
        <v>738</v>
      </c>
      <c r="I117" s="8" t="s">
        <v>60</v>
      </c>
      <c r="J117" s="8" t="s">
        <v>60</v>
      </c>
      <c r="K117" s="8" t="s">
        <v>60</v>
      </c>
      <c r="L117" s="8" t="s">
        <v>60</v>
      </c>
      <c r="M117" s="8" t="s">
        <v>60</v>
      </c>
      <c r="N117" s="8" t="s">
        <v>60</v>
      </c>
      <c r="O117" s="8" t="s">
        <v>61</v>
      </c>
      <c r="P117" s="8" t="s">
        <v>739</v>
      </c>
      <c r="Q117" s="9"/>
      <c r="R117" s="8" t="s">
        <v>66</v>
      </c>
      <c r="S117" s="8" t="s">
        <v>740</v>
      </c>
      <c r="T117" s="8" t="s">
        <v>741</v>
      </c>
      <c r="U117" s="8" t="s">
        <v>64</v>
      </c>
      <c r="V117" s="9"/>
      <c r="W117" s="8" t="s">
        <v>63</v>
      </c>
      <c r="X117" s="8" t="s">
        <v>742</v>
      </c>
      <c r="Y117" s="8" t="s">
        <v>66</v>
      </c>
      <c r="Z117" s="9"/>
      <c r="AA117" s="8" t="s">
        <v>504</v>
      </c>
      <c r="AB117" s="8" t="s">
        <v>743</v>
      </c>
      <c r="AC117" s="9"/>
      <c r="AD117" s="8" t="s">
        <v>82</v>
      </c>
      <c r="AE117" s="8" t="s">
        <v>744</v>
      </c>
      <c r="AF117" s="8" t="s">
        <v>66</v>
      </c>
      <c r="AG117" s="9"/>
      <c r="AH117" s="8" t="s">
        <v>69</v>
      </c>
      <c r="AI117" s="9"/>
      <c r="AJ117" s="9"/>
      <c r="AK117" s="9"/>
      <c r="AL117" s="8" t="s">
        <v>66</v>
      </c>
      <c r="AM117" s="8" t="s">
        <v>745</v>
      </c>
      <c r="AN117" s="8" t="s">
        <v>746</v>
      </c>
      <c r="AO117" s="9"/>
      <c r="AP117" s="8" t="s">
        <v>747</v>
      </c>
      <c r="AQ117" s="9"/>
      <c r="AR117" s="8" t="s">
        <v>66</v>
      </c>
      <c r="AS117" s="8" t="s">
        <v>748</v>
      </c>
      <c r="AT117" s="8" t="s">
        <v>66</v>
      </c>
      <c r="AU117" s="8" t="s">
        <v>749</v>
      </c>
      <c r="AV117" s="8" t="s">
        <v>750</v>
      </c>
      <c r="AW117" s="8" t="s">
        <v>106</v>
      </c>
      <c r="AX117" s="9"/>
      <c r="AY117" s="8" t="s">
        <v>66</v>
      </c>
      <c r="AZ117" s="8" t="s">
        <v>751</v>
      </c>
      <c r="BA117" s="8" t="s">
        <v>752</v>
      </c>
    </row>
    <row r="118" spans="1:53" s="12" customFormat="1" ht="15.75" hidden="1" customHeight="1" outlineLevel="1" x14ac:dyDescent="0.25">
      <c r="A118" s="10">
        <v>43790.548782164347</v>
      </c>
      <c r="B118" s="8" t="s">
        <v>946</v>
      </c>
      <c r="C118" s="16" t="s">
        <v>953</v>
      </c>
      <c r="D118" s="11" t="s">
        <v>818</v>
      </c>
      <c r="E118" s="11" t="s">
        <v>893</v>
      </c>
      <c r="BA118" s="11" t="s">
        <v>819</v>
      </c>
    </row>
    <row r="119" spans="1:53" ht="15.75" customHeight="1" x14ac:dyDescent="0.25">
      <c r="A119" s="29"/>
      <c r="B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row>
    <row r="120" spans="1:53" ht="15.75" customHeight="1" x14ac:dyDescent="0.25">
      <c r="A120" s="31" t="s">
        <v>972</v>
      </c>
      <c r="B120" s="30">
        <f>COUNTIF(B$2:B$118,"Bio-Lehrmeister/In")+COUNTIF(B$2:B$118,"Maître d'apprenti bio")</f>
        <v>106</v>
      </c>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row>
    <row r="121" spans="1:53" ht="15.75" customHeight="1" x14ac:dyDescent="0.25">
      <c r="A121" s="51" t="s">
        <v>989</v>
      </c>
      <c r="B121" s="52"/>
      <c r="E121" s="54">
        <f>E123/E$126</f>
        <v>0.44339622641509435</v>
      </c>
      <c r="F121" s="54">
        <f>F123/F$126</f>
        <v>6.6037735849056603E-2</v>
      </c>
      <c r="G121" s="54"/>
      <c r="H121" s="54"/>
      <c r="I121" s="54">
        <f>I123/I$126</f>
        <v>2.8301886792452831E-2</v>
      </c>
      <c r="J121" s="54">
        <f t="shared" ref="J121:P121" si="0">J123/J$126</f>
        <v>0.16037735849056603</v>
      </c>
      <c r="K121" s="54">
        <f t="shared" si="0"/>
        <v>0.15094339622641509</v>
      </c>
      <c r="L121" s="53">
        <f t="shared" si="0"/>
        <v>0.27358490566037735</v>
      </c>
      <c r="M121" s="54">
        <f t="shared" si="0"/>
        <v>0.10377358490566038</v>
      </c>
      <c r="N121" s="54">
        <f t="shared" si="0"/>
        <v>5.6603773584905662E-2</v>
      </c>
      <c r="O121" s="54">
        <f t="shared" si="0"/>
        <v>0.30188679245283018</v>
      </c>
      <c r="P121" s="53">
        <f t="shared" si="0"/>
        <v>0.37735849056603776</v>
      </c>
      <c r="Q121" s="55"/>
      <c r="R121" s="54">
        <f>R123/R$126</f>
        <v>0.17924528301886791</v>
      </c>
      <c r="S121" s="54">
        <f>S123/S$126</f>
        <v>0</v>
      </c>
      <c r="T121" s="54">
        <f>T123/T$126</f>
        <v>0.11320754716981132</v>
      </c>
      <c r="U121" s="54">
        <f>U123/U$126</f>
        <v>0.18867924528301888</v>
      </c>
      <c r="V121" s="55"/>
      <c r="W121" s="54">
        <f>W123/W$126</f>
        <v>0.31132075471698112</v>
      </c>
      <c r="X121" s="55"/>
      <c r="Y121" s="54">
        <f>Y123/Y$126</f>
        <v>1.8867924528301886E-2</v>
      </c>
      <c r="Z121" s="55"/>
      <c r="AA121" s="54">
        <f>AA123/AA$126</f>
        <v>0.18867924528301888</v>
      </c>
      <c r="AB121" s="52"/>
      <c r="AC121" s="52"/>
      <c r="AD121" s="54">
        <f>AD123/AD$126</f>
        <v>0.16981132075471697</v>
      </c>
      <c r="AE121" s="55"/>
      <c r="AF121" s="54">
        <f>AF123/AF$126</f>
        <v>0.17924528301886791</v>
      </c>
      <c r="AG121" s="55"/>
      <c r="AH121" s="54">
        <f>AH123/AH$126</f>
        <v>5.6603773584905662E-2</v>
      </c>
      <c r="AI121" s="55"/>
      <c r="AJ121" s="55"/>
      <c r="AK121" s="55"/>
      <c r="AL121" s="54">
        <f>AL123/AL$126</f>
        <v>0.14150943396226415</v>
      </c>
      <c r="AM121" s="55"/>
      <c r="AN121" s="55"/>
      <c r="AO121" s="55"/>
      <c r="AP121" s="55"/>
      <c r="AQ121" s="55"/>
      <c r="AR121" s="54">
        <f>AR123/AR$126</f>
        <v>0.15094339622641509</v>
      </c>
      <c r="AS121" s="55"/>
      <c r="AT121" s="54">
        <f>AT123/AT$126</f>
        <v>9.4339622641509441E-2</v>
      </c>
      <c r="AU121" s="55"/>
      <c r="AV121" s="55"/>
      <c r="AW121" s="54">
        <f>AW123/AW$126</f>
        <v>0.26415094339622641</v>
      </c>
      <c r="AX121" s="55"/>
      <c r="AY121" s="54">
        <f>AY123/AY$126</f>
        <v>0.23584905660377359</v>
      </c>
      <c r="AZ121" s="55"/>
      <c r="BA121" s="55"/>
    </row>
    <row r="122" spans="1:53" ht="15.75" customHeight="1" x14ac:dyDescent="0.25">
      <c r="A122" s="42" t="s">
        <v>995</v>
      </c>
      <c r="B122" s="43"/>
      <c r="E122" s="48">
        <f>(E125+E124)/E$126</f>
        <v>0.55660377358490565</v>
      </c>
      <c r="F122" s="48">
        <f>(F125+F124)/F$126</f>
        <v>0.93396226415094341</v>
      </c>
      <c r="G122" s="44"/>
      <c r="H122" s="44"/>
      <c r="I122" s="48">
        <f t="shared" ref="I122:O122" si="1">(I125+I124)/I$126</f>
        <v>0.97169811320754718</v>
      </c>
      <c r="J122" s="48">
        <f t="shared" si="1"/>
        <v>0.839622641509434</v>
      </c>
      <c r="K122" s="48">
        <f t="shared" si="1"/>
        <v>0.84905660377358494</v>
      </c>
      <c r="L122" s="63">
        <f t="shared" si="1"/>
        <v>0.72641509433962259</v>
      </c>
      <c r="M122" s="48">
        <f t="shared" si="1"/>
        <v>0.89622641509433965</v>
      </c>
      <c r="N122" s="48">
        <f t="shared" si="1"/>
        <v>0.94339622641509435</v>
      </c>
      <c r="O122" s="48">
        <f t="shared" si="1"/>
        <v>0.69811320754716977</v>
      </c>
      <c r="P122" s="63">
        <f>(P125+P124)/P$126</f>
        <v>0.62264150943396224</v>
      </c>
      <c r="Q122" s="45"/>
      <c r="R122" s="48">
        <f>(R125+R124)/R$126</f>
        <v>0.82075471698113212</v>
      </c>
      <c r="S122" s="48">
        <f>(S125+S124)/S$126</f>
        <v>1</v>
      </c>
      <c r="T122" s="48">
        <f>(T125+T124)/T$126</f>
        <v>0.66981132075471694</v>
      </c>
      <c r="U122" s="48">
        <f>(U125+U124)/U$126</f>
        <v>0.81132075471698117</v>
      </c>
      <c r="V122" s="45"/>
      <c r="W122" s="48">
        <f>(W125+W124)/W$126</f>
        <v>0.68867924528301883</v>
      </c>
      <c r="X122" s="45"/>
      <c r="Y122" s="48">
        <f>(Y125+Y124)/Y$126</f>
        <v>0.98113207547169812</v>
      </c>
      <c r="Z122" s="45"/>
      <c r="AA122" s="48">
        <f>(AA125+AA124)/AA$126</f>
        <v>0.81132075471698117</v>
      </c>
      <c r="AB122" s="43"/>
      <c r="AC122" s="43"/>
      <c r="AD122" s="48">
        <f>(AD125+AD124)/AD$126</f>
        <v>0.83018867924528306</v>
      </c>
      <c r="AE122" s="45"/>
      <c r="AF122" s="48">
        <f>(AF125+AF124)/AF$126</f>
        <v>0.82075471698113212</v>
      </c>
      <c r="AG122" s="45"/>
      <c r="AH122" s="48">
        <f>(AH125+AH124)/AH$126</f>
        <v>0.94339622641509435</v>
      </c>
      <c r="AI122" s="45"/>
      <c r="AJ122" s="45"/>
      <c r="AK122" s="45"/>
      <c r="AL122" s="48">
        <f>(AL125+AL124)/AL$126</f>
        <v>0.85849056603773588</v>
      </c>
      <c r="AM122" s="45"/>
      <c r="AN122" s="45"/>
      <c r="AO122" s="45"/>
      <c r="AP122" s="45"/>
      <c r="AQ122" s="45"/>
      <c r="AR122" s="48">
        <f>(AR125+AR124)/AR$126</f>
        <v>0.84905660377358494</v>
      </c>
      <c r="AS122" s="45"/>
      <c r="AT122" s="48">
        <f>(AT125+AT124)/AT$126</f>
        <v>0.90566037735849059</v>
      </c>
      <c r="AU122" s="45"/>
      <c r="AV122" s="45"/>
      <c r="AW122" s="48">
        <f>(AW125+AW124)/AW$126</f>
        <v>0.73584905660377353</v>
      </c>
      <c r="AX122" s="45"/>
      <c r="AY122" s="48">
        <f>(AY125+AY124)/AY$126</f>
        <v>0.76415094339622647</v>
      </c>
      <c r="AZ122" s="45"/>
      <c r="BA122" s="45"/>
    </row>
    <row r="123" spans="1:53" ht="15.75" customHeight="1" x14ac:dyDescent="0.25">
      <c r="A123" s="42" t="s">
        <v>990</v>
      </c>
      <c r="B123" s="43"/>
      <c r="E123" s="49">
        <v>47</v>
      </c>
      <c r="F123" s="43">
        <v>7</v>
      </c>
      <c r="G123" s="43"/>
      <c r="H123" s="43"/>
      <c r="I123" s="43">
        <v>3</v>
      </c>
      <c r="J123" s="43">
        <v>17</v>
      </c>
      <c r="K123" s="43">
        <v>16</v>
      </c>
      <c r="L123" s="43">
        <v>29</v>
      </c>
      <c r="M123" s="43">
        <v>11</v>
      </c>
      <c r="N123" s="43">
        <v>6</v>
      </c>
      <c r="O123" s="43">
        <v>32</v>
      </c>
      <c r="P123" s="43">
        <v>40</v>
      </c>
      <c r="Q123" s="43"/>
      <c r="R123" s="43">
        <v>19</v>
      </c>
      <c r="S123" s="43">
        <v>0</v>
      </c>
      <c r="T123" s="43">
        <v>12</v>
      </c>
      <c r="U123" s="43">
        <v>20</v>
      </c>
      <c r="V123" s="43"/>
      <c r="W123" s="43">
        <v>33</v>
      </c>
      <c r="X123" s="43"/>
      <c r="Y123" s="43">
        <v>2</v>
      </c>
      <c r="Z123" s="43"/>
      <c r="AA123" s="43">
        <v>20</v>
      </c>
      <c r="AB123" s="43"/>
      <c r="AC123" s="43"/>
      <c r="AD123" s="43">
        <v>18</v>
      </c>
      <c r="AE123" s="43"/>
      <c r="AF123" s="43">
        <v>19</v>
      </c>
      <c r="AG123" s="43"/>
      <c r="AH123" s="43">
        <v>6</v>
      </c>
      <c r="AI123" s="43"/>
      <c r="AJ123" s="43"/>
      <c r="AK123" s="43"/>
      <c r="AL123" s="43">
        <v>15</v>
      </c>
      <c r="AM123" s="43"/>
      <c r="AN123" s="43"/>
      <c r="AO123" s="43"/>
      <c r="AP123" s="43"/>
      <c r="AQ123" s="43"/>
      <c r="AR123" s="43">
        <v>16</v>
      </c>
      <c r="AS123" s="43"/>
      <c r="AT123" s="43">
        <v>10</v>
      </c>
      <c r="AU123" s="43"/>
      <c r="AV123" s="43"/>
      <c r="AW123" s="43">
        <v>28</v>
      </c>
      <c r="AX123" s="43"/>
      <c r="AY123" s="43">
        <v>25</v>
      </c>
      <c r="AZ123" s="43"/>
      <c r="BA123" s="43"/>
    </row>
    <row r="124" spans="1:53" s="62" customFormat="1" ht="15.75" customHeight="1" x14ac:dyDescent="0.25">
      <c r="A124" s="60" t="s">
        <v>994</v>
      </c>
      <c r="B124" s="61"/>
      <c r="C124" s="9"/>
      <c r="D124" s="9"/>
      <c r="E124" s="61">
        <v>0</v>
      </c>
      <c r="F124" s="61">
        <v>40</v>
      </c>
      <c r="G124" s="61"/>
      <c r="H124" s="61"/>
      <c r="I124" s="61">
        <v>44</v>
      </c>
      <c r="J124" s="61">
        <v>30</v>
      </c>
      <c r="K124" s="61">
        <v>31</v>
      </c>
      <c r="L124" s="61">
        <v>18</v>
      </c>
      <c r="M124" s="61">
        <v>36</v>
      </c>
      <c r="N124" s="61">
        <v>41</v>
      </c>
      <c r="O124" s="61">
        <v>15</v>
      </c>
      <c r="P124" s="61">
        <v>7</v>
      </c>
      <c r="Q124" s="61"/>
      <c r="R124" s="61">
        <v>28</v>
      </c>
      <c r="S124" s="61">
        <v>28</v>
      </c>
      <c r="T124" s="61">
        <v>12</v>
      </c>
      <c r="U124" s="61">
        <v>27</v>
      </c>
      <c r="V124" s="61"/>
      <c r="W124" s="61">
        <v>14</v>
      </c>
      <c r="X124" s="61"/>
      <c r="Y124" s="61">
        <v>45</v>
      </c>
      <c r="Z124" s="61"/>
      <c r="AA124" s="61">
        <v>27</v>
      </c>
      <c r="AB124" s="61"/>
      <c r="AC124" s="61"/>
      <c r="AD124" s="61">
        <v>29</v>
      </c>
      <c r="AE124" s="61"/>
      <c r="AF124" s="61">
        <v>28</v>
      </c>
      <c r="AG124" s="61"/>
      <c r="AH124" s="61">
        <v>41</v>
      </c>
      <c r="AI124" s="61"/>
      <c r="AJ124" s="61"/>
      <c r="AK124" s="61"/>
      <c r="AL124" s="61">
        <v>32</v>
      </c>
      <c r="AM124" s="61"/>
      <c r="AN124" s="61"/>
      <c r="AO124" s="61"/>
      <c r="AP124" s="61"/>
      <c r="AQ124" s="61"/>
      <c r="AR124" s="61">
        <v>31</v>
      </c>
      <c r="AS124" s="61"/>
      <c r="AT124" s="61">
        <v>37</v>
      </c>
      <c r="AU124" s="61"/>
      <c r="AV124" s="61"/>
      <c r="AW124" s="61">
        <v>19</v>
      </c>
      <c r="AX124" s="61"/>
      <c r="AY124" s="61">
        <v>22</v>
      </c>
      <c r="AZ124" s="61"/>
      <c r="BA124" s="61"/>
    </row>
    <row r="125" spans="1:53" ht="15.75" customHeight="1" x14ac:dyDescent="0.25">
      <c r="A125" s="42" t="s">
        <v>991</v>
      </c>
      <c r="B125" s="43"/>
      <c r="E125" s="43">
        <v>59</v>
      </c>
      <c r="F125" s="43">
        <v>59</v>
      </c>
      <c r="G125" s="43"/>
      <c r="H125" s="43"/>
      <c r="I125" s="43">
        <v>59</v>
      </c>
      <c r="J125" s="43">
        <v>59</v>
      </c>
      <c r="K125" s="43">
        <v>59</v>
      </c>
      <c r="L125" s="43">
        <v>59</v>
      </c>
      <c r="M125" s="43">
        <v>59</v>
      </c>
      <c r="N125" s="43">
        <v>59</v>
      </c>
      <c r="O125" s="43">
        <v>59</v>
      </c>
      <c r="P125" s="43">
        <v>59</v>
      </c>
      <c r="Q125" s="43"/>
      <c r="R125" s="43">
        <v>59</v>
      </c>
      <c r="S125" s="43">
        <v>59</v>
      </c>
      <c r="T125" s="43">
        <v>59</v>
      </c>
      <c r="U125" s="43">
        <v>59</v>
      </c>
      <c r="V125" s="43"/>
      <c r="W125" s="43">
        <v>59</v>
      </c>
      <c r="X125" s="43"/>
      <c r="Y125" s="43">
        <v>59</v>
      </c>
      <c r="Z125" s="43"/>
      <c r="AA125" s="43">
        <v>59</v>
      </c>
      <c r="AB125" s="43"/>
      <c r="AC125" s="43"/>
      <c r="AD125" s="43">
        <v>59</v>
      </c>
      <c r="AE125" s="43"/>
      <c r="AF125" s="43">
        <v>59</v>
      </c>
      <c r="AG125" s="43"/>
      <c r="AH125" s="43">
        <v>59</v>
      </c>
      <c r="AI125" s="43"/>
      <c r="AJ125" s="43"/>
      <c r="AK125" s="43"/>
      <c r="AL125" s="43">
        <v>59</v>
      </c>
      <c r="AM125" s="43"/>
      <c r="AN125" s="43"/>
      <c r="AO125" s="43"/>
      <c r="AP125" s="43"/>
      <c r="AQ125" s="43"/>
      <c r="AR125" s="43">
        <v>59</v>
      </c>
      <c r="AS125" s="43"/>
      <c r="AT125" s="43">
        <v>59</v>
      </c>
      <c r="AU125" s="43"/>
      <c r="AV125" s="43"/>
      <c r="AW125" s="43">
        <v>59</v>
      </c>
      <c r="AX125" s="43"/>
      <c r="AY125" s="43">
        <v>59</v>
      </c>
      <c r="AZ125" s="43"/>
      <c r="BA125" s="43"/>
    </row>
    <row r="126" spans="1:53" ht="15.75" customHeight="1" x14ac:dyDescent="0.25">
      <c r="A126" s="42" t="s">
        <v>896</v>
      </c>
      <c r="B126" s="43"/>
      <c r="E126" s="43">
        <f>SUM(E123:E125)</f>
        <v>106</v>
      </c>
      <c r="F126" s="43">
        <f>SUM(F123:F125)</f>
        <v>106</v>
      </c>
      <c r="G126" s="43"/>
      <c r="H126" s="43"/>
      <c r="I126" s="43">
        <f t="shared" ref="I126:P126" si="2">SUM(I123:I125)</f>
        <v>106</v>
      </c>
      <c r="J126" s="43">
        <f t="shared" si="2"/>
        <v>106</v>
      </c>
      <c r="K126" s="43">
        <f t="shared" si="2"/>
        <v>106</v>
      </c>
      <c r="L126" s="43">
        <f t="shared" si="2"/>
        <v>106</v>
      </c>
      <c r="M126" s="43">
        <f t="shared" si="2"/>
        <v>106</v>
      </c>
      <c r="N126" s="43">
        <f t="shared" si="2"/>
        <v>106</v>
      </c>
      <c r="O126" s="43">
        <f t="shared" si="2"/>
        <v>106</v>
      </c>
      <c r="P126" s="43">
        <f t="shared" si="2"/>
        <v>106</v>
      </c>
      <c r="Q126" s="43"/>
      <c r="R126" s="43">
        <f>SUM(R123:R125)</f>
        <v>106</v>
      </c>
      <c r="S126" s="43">
        <f>SUM(S123:S125)</f>
        <v>87</v>
      </c>
      <c r="T126" s="66">
        <f>SUM(T123:T125)+T127</f>
        <v>106</v>
      </c>
      <c r="U126" s="43">
        <f>SUM(U123:U125)</f>
        <v>106</v>
      </c>
      <c r="V126" s="43"/>
      <c r="W126" s="43">
        <f>SUM(W123:W125)</f>
        <v>106</v>
      </c>
      <c r="X126" s="43"/>
      <c r="Y126" s="43">
        <f>SUM(Y123:Y125)</f>
        <v>106</v>
      </c>
      <c r="Z126" s="43"/>
      <c r="AA126" s="43">
        <f>SUM(AA123:AA125)</f>
        <v>106</v>
      </c>
      <c r="AB126" s="43"/>
      <c r="AC126" s="43"/>
      <c r="AD126" s="43">
        <f>SUM(AD123:AD125)</f>
        <v>106</v>
      </c>
      <c r="AE126" s="43"/>
      <c r="AF126" s="43">
        <f>SUM(AF123:AF125)</f>
        <v>106</v>
      </c>
      <c r="AG126" s="43"/>
      <c r="AH126" s="43">
        <f>SUM(AH123:AH125)</f>
        <v>106</v>
      </c>
      <c r="AI126" s="43"/>
      <c r="AJ126" s="43"/>
      <c r="AK126" s="43"/>
      <c r="AL126" s="43">
        <f>SUM(AL123:AL125)</f>
        <v>106</v>
      </c>
      <c r="AM126" s="43"/>
      <c r="AN126" s="43"/>
      <c r="AO126" s="43"/>
      <c r="AP126" s="43"/>
      <c r="AQ126" s="43"/>
      <c r="AR126" s="43">
        <f>SUM(AR123:AR125)</f>
        <v>106</v>
      </c>
      <c r="AS126" s="43"/>
      <c r="AT126" s="43">
        <f>SUM(AT123:AT125)</f>
        <v>106</v>
      </c>
      <c r="AU126" s="43"/>
      <c r="AV126" s="43"/>
      <c r="AW126" s="43">
        <f>SUM(AW123:AW125)</f>
        <v>106</v>
      </c>
      <c r="AX126" s="43"/>
      <c r="AY126" s="43">
        <f>SUM(AY123:AY125)</f>
        <v>106</v>
      </c>
      <c r="AZ126" s="43"/>
      <c r="BA126" s="43"/>
    </row>
    <row r="127" spans="1:53" ht="15.75" customHeight="1" x14ac:dyDescent="0.25">
      <c r="A127" s="32" t="s">
        <v>993</v>
      </c>
      <c r="B127" s="30"/>
      <c r="E127" s="30"/>
      <c r="F127" s="30"/>
      <c r="G127" s="30"/>
      <c r="H127" s="30"/>
      <c r="I127" s="30"/>
      <c r="J127" s="30"/>
      <c r="K127" s="30"/>
      <c r="L127" s="30"/>
      <c r="M127" s="30"/>
      <c r="N127" s="30"/>
      <c r="O127" s="30"/>
      <c r="P127" s="30"/>
      <c r="Q127" s="30"/>
      <c r="R127" s="30"/>
      <c r="S127" s="30"/>
      <c r="T127" s="30">
        <v>23</v>
      </c>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row>
    <row r="128" spans="1:53" ht="15.75" customHeight="1" x14ac:dyDescent="0.25">
      <c r="A128" s="32"/>
      <c r="B128" s="30"/>
      <c r="E128" s="30"/>
      <c r="F128" s="30"/>
      <c r="G128" s="30"/>
      <c r="H128" s="30"/>
      <c r="I128" s="30"/>
      <c r="J128" s="30"/>
      <c r="K128" s="30"/>
      <c r="L128" s="30"/>
      <c r="M128" s="30"/>
      <c r="N128" s="30"/>
      <c r="O128" s="30"/>
      <c r="P128" s="30"/>
      <c r="Q128" s="30"/>
      <c r="R128" s="30"/>
      <c r="S128" s="30"/>
      <c r="T128" s="48">
        <f>T127/T$126</f>
        <v>0.21698113207547171</v>
      </c>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row>
    <row r="129" spans="1:53" ht="15.75" customHeight="1" x14ac:dyDescent="0.25">
      <c r="A129" s="32"/>
      <c r="B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row>
    <row r="130" spans="1:53" s="25" customFormat="1" ht="169" x14ac:dyDescent="0.25">
      <c r="A130" s="33" t="s">
        <v>981</v>
      </c>
      <c r="B130" s="34"/>
      <c r="E130" s="50" t="s">
        <v>1000</v>
      </c>
      <c r="F130" s="34"/>
      <c r="G130" s="28" t="s">
        <v>147</v>
      </c>
      <c r="H130" s="28" t="s">
        <v>59</v>
      </c>
      <c r="I130" s="34"/>
      <c r="J130" s="38"/>
      <c r="K130" s="34"/>
      <c r="L130" s="50" t="s">
        <v>78</v>
      </c>
      <c r="M130" s="34"/>
      <c r="N130" s="34"/>
      <c r="O130" s="50"/>
      <c r="P130" s="36" t="s">
        <v>1001</v>
      </c>
      <c r="Q130" s="28" t="s">
        <v>582</v>
      </c>
      <c r="R130" s="50"/>
      <c r="S130" s="27" t="s">
        <v>979</v>
      </c>
      <c r="T130" s="34" t="s">
        <v>992</v>
      </c>
      <c r="U130" s="50"/>
      <c r="V130" s="28" t="s">
        <v>528</v>
      </c>
      <c r="W130" s="50"/>
      <c r="X130" s="28" t="s">
        <v>444</v>
      </c>
      <c r="Y130" s="34"/>
      <c r="Z130" s="28" t="s">
        <v>209</v>
      </c>
      <c r="AA130" s="50"/>
      <c r="AB130" s="27" t="s">
        <v>987</v>
      </c>
      <c r="AC130" s="34"/>
      <c r="AD130" s="50" t="s">
        <v>998</v>
      </c>
      <c r="AE130" s="27" t="s">
        <v>978</v>
      </c>
      <c r="AF130" s="50"/>
      <c r="AG130" s="28" t="s">
        <v>658</v>
      </c>
      <c r="AH130" s="34"/>
      <c r="AI130" s="34"/>
      <c r="AJ130" s="27" t="s">
        <v>976</v>
      </c>
      <c r="AK130" s="28" t="s">
        <v>174</v>
      </c>
      <c r="AL130" s="34"/>
      <c r="AM130" s="28" t="s">
        <v>246</v>
      </c>
      <c r="AN130" s="28" t="s">
        <v>232</v>
      </c>
      <c r="AO130" s="28" t="s">
        <v>247</v>
      </c>
      <c r="AP130" s="34"/>
      <c r="AQ130" s="34"/>
      <c r="AR130" s="34"/>
      <c r="AS130" s="28" t="s">
        <v>593</v>
      </c>
      <c r="AT130" s="34"/>
      <c r="AU130" s="28" t="s">
        <v>629</v>
      </c>
      <c r="AV130" s="28" t="s">
        <v>561</v>
      </c>
      <c r="AW130" s="50" t="s">
        <v>999</v>
      </c>
      <c r="AX130" s="28" t="s">
        <v>562</v>
      </c>
      <c r="AY130" s="50"/>
      <c r="AZ130" s="28" t="s">
        <v>271</v>
      </c>
      <c r="BA130" s="65" t="s">
        <v>376</v>
      </c>
    </row>
    <row r="131" spans="1:53" s="25" customFormat="1" ht="137.5" x14ac:dyDescent="0.25">
      <c r="A131" s="33"/>
      <c r="B131" s="56" t="s">
        <v>984</v>
      </c>
      <c r="E131" s="57" t="s">
        <v>983</v>
      </c>
      <c r="F131" s="34"/>
      <c r="G131" s="27" t="s">
        <v>982</v>
      </c>
      <c r="H131" s="27" t="s">
        <v>974</v>
      </c>
      <c r="I131" s="34"/>
      <c r="J131" s="34"/>
      <c r="K131" s="34"/>
      <c r="L131" s="34"/>
      <c r="M131" s="34"/>
      <c r="N131" s="34"/>
      <c r="O131" s="34"/>
      <c r="P131" s="34"/>
      <c r="Q131" s="28" t="s">
        <v>290</v>
      </c>
      <c r="R131" s="34"/>
      <c r="S131" s="28" t="s">
        <v>533</v>
      </c>
      <c r="T131" s="34"/>
      <c r="U131" s="34"/>
      <c r="V131" s="28" t="s">
        <v>535</v>
      </c>
      <c r="W131" s="34"/>
      <c r="X131" s="28" t="s">
        <v>136</v>
      </c>
      <c r="Y131" s="34"/>
      <c r="Z131" s="28" t="s">
        <v>331</v>
      </c>
      <c r="AA131" s="34"/>
      <c r="AB131" s="28" t="s">
        <v>538</v>
      </c>
      <c r="AC131" s="34"/>
      <c r="AD131" s="34"/>
      <c r="AE131" s="28" t="s">
        <v>556</v>
      </c>
      <c r="AF131" s="34"/>
      <c r="AG131" s="28" t="s">
        <v>298</v>
      </c>
      <c r="AH131" s="34"/>
      <c r="AI131" s="34"/>
      <c r="AJ131" s="34"/>
      <c r="AK131" s="28" t="s">
        <v>213</v>
      </c>
      <c r="AL131" s="34"/>
      <c r="AM131" s="28" t="s">
        <v>514</v>
      </c>
      <c r="AN131" s="28" t="s">
        <v>494</v>
      </c>
      <c r="AO131" s="34"/>
      <c r="AP131" s="34"/>
      <c r="AQ131" s="34"/>
      <c r="AR131" s="34"/>
      <c r="AS131" s="28" t="s">
        <v>697</v>
      </c>
      <c r="AT131" s="34"/>
      <c r="AU131" s="28" t="s">
        <v>560</v>
      </c>
      <c r="AV131" s="28" t="s">
        <v>644</v>
      </c>
      <c r="AW131" s="34"/>
      <c r="AX131" s="28" t="s">
        <v>700</v>
      </c>
      <c r="AY131" s="34"/>
      <c r="AZ131" s="28" t="s">
        <v>655</v>
      </c>
      <c r="BA131" s="28" t="s">
        <v>309</v>
      </c>
    </row>
    <row r="132" spans="1:53" s="25" customFormat="1" ht="137.5" x14ac:dyDescent="0.25">
      <c r="A132" s="35"/>
      <c r="B132" s="56" t="s">
        <v>985</v>
      </c>
      <c r="C132"/>
      <c r="D132"/>
      <c r="E132" s="58"/>
      <c r="F132" s="34"/>
      <c r="G132" s="28" t="s">
        <v>656</v>
      </c>
      <c r="H132" s="28" t="s">
        <v>441</v>
      </c>
      <c r="I132" s="34"/>
      <c r="J132" s="34"/>
      <c r="K132" s="34"/>
      <c r="L132" s="34"/>
      <c r="M132" s="34"/>
      <c r="N132" s="34"/>
      <c r="O132" s="34"/>
      <c r="P132" s="34"/>
      <c r="Q132" s="28" t="s">
        <v>508</v>
      </c>
      <c r="R132" s="34"/>
      <c r="S132" s="28" t="s">
        <v>719</v>
      </c>
      <c r="T132" s="34"/>
      <c r="U132" s="34"/>
      <c r="V132" s="38" t="s">
        <v>346</v>
      </c>
      <c r="W132" s="34"/>
      <c r="X132" s="28" t="s">
        <v>467</v>
      </c>
      <c r="Y132" s="34"/>
      <c r="Z132" s="28" t="s">
        <v>510</v>
      </c>
      <c r="AA132" s="34"/>
      <c r="AB132" s="47" t="s">
        <v>988</v>
      </c>
      <c r="AC132" s="34"/>
      <c r="AD132" s="34"/>
      <c r="AE132" s="27" t="s">
        <v>977</v>
      </c>
      <c r="AF132" s="34"/>
      <c r="AG132" s="28" t="s">
        <v>693</v>
      </c>
      <c r="AH132" s="34"/>
      <c r="AI132" s="34"/>
      <c r="AJ132" s="34"/>
      <c r="AK132" s="28" t="s">
        <v>367</v>
      </c>
      <c r="AL132" s="34"/>
      <c r="AM132" s="28" t="s">
        <v>540</v>
      </c>
      <c r="AN132" s="34"/>
      <c r="AO132" s="34"/>
      <c r="AP132" s="34"/>
      <c r="AQ132" s="34"/>
      <c r="AR132" s="34"/>
      <c r="AS132" s="28" t="s">
        <v>517</v>
      </c>
      <c r="AT132" s="34"/>
      <c r="AU132" s="28" t="s">
        <v>518</v>
      </c>
      <c r="AV132" s="28" t="s">
        <v>664</v>
      </c>
      <c r="AW132" s="34"/>
      <c r="AX132" s="28" t="s">
        <v>323</v>
      </c>
      <c r="AY132" s="34"/>
      <c r="AZ132" s="28" t="s">
        <v>388</v>
      </c>
      <c r="BA132" s="28" t="s">
        <v>255</v>
      </c>
    </row>
    <row r="133" spans="1:53" s="25" customFormat="1" ht="125" x14ac:dyDescent="0.25">
      <c r="A133" s="35"/>
      <c r="B133" s="56" t="s">
        <v>986</v>
      </c>
      <c r="C133"/>
      <c r="D133"/>
      <c r="E133" s="59"/>
      <c r="F133" s="34"/>
      <c r="G133" s="27" t="s">
        <v>973</v>
      </c>
      <c r="H133" s="28" t="s">
        <v>524</v>
      </c>
      <c r="I133" s="34"/>
      <c r="J133" s="34"/>
      <c r="K133" s="34"/>
      <c r="L133" s="34"/>
      <c r="M133" s="34"/>
      <c r="N133" s="34"/>
      <c r="O133" s="34"/>
      <c r="P133" s="34"/>
      <c r="Q133" s="27"/>
      <c r="R133" s="34"/>
      <c r="S133" s="28" t="s">
        <v>93</v>
      </c>
      <c r="T133" s="34"/>
      <c r="U133" s="34"/>
      <c r="V133" s="28" t="s">
        <v>466</v>
      </c>
      <c r="W133" s="34"/>
      <c r="X133" s="34"/>
      <c r="Y133" s="34"/>
      <c r="Z133" s="34"/>
      <c r="AA133" s="34"/>
      <c r="AB133" s="46" t="s">
        <v>138</v>
      </c>
      <c r="AC133" s="34"/>
      <c r="AD133" s="34"/>
      <c r="AE133" s="28" t="s">
        <v>726</v>
      </c>
      <c r="AF133" s="34"/>
      <c r="AG133" s="28" t="s">
        <v>513</v>
      </c>
      <c r="AH133" s="34"/>
      <c r="AI133" s="34"/>
      <c r="AJ133" s="34"/>
      <c r="AK133" s="34"/>
      <c r="AL133" s="34"/>
      <c r="AM133" s="34"/>
      <c r="AN133" s="34"/>
      <c r="AO133" s="34"/>
      <c r="AP133" s="34"/>
      <c r="AQ133" s="34"/>
      <c r="AR133" s="34"/>
      <c r="AS133" s="28" t="s">
        <v>420</v>
      </c>
      <c r="AT133" s="34"/>
      <c r="AU133" s="34"/>
      <c r="AV133" s="34"/>
      <c r="AW133" s="34"/>
      <c r="AX133" s="28" t="s">
        <v>577</v>
      </c>
      <c r="AY133" s="34"/>
      <c r="AZ133" s="28" t="s">
        <v>578</v>
      </c>
      <c r="BA133" s="34"/>
    </row>
    <row r="134" spans="1:53" s="25" customFormat="1" ht="50" x14ac:dyDescent="0.25">
      <c r="A134" s="37"/>
      <c r="B134" s="37"/>
      <c r="C134"/>
      <c r="D134"/>
      <c r="E134" s="37"/>
      <c r="F134" s="34"/>
      <c r="G134" s="28" t="s">
        <v>343</v>
      </c>
      <c r="H134" s="28" t="s">
        <v>344</v>
      </c>
      <c r="I134" s="34"/>
      <c r="J134" s="34"/>
      <c r="K134" s="34"/>
      <c r="L134" s="34"/>
      <c r="M134" s="34"/>
      <c r="N134" s="34"/>
      <c r="O134" s="34"/>
      <c r="P134" s="34"/>
      <c r="Q134" s="34"/>
      <c r="R134" s="34"/>
      <c r="S134" s="34"/>
      <c r="T134" s="34"/>
      <c r="U134" s="34"/>
      <c r="V134" s="34"/>
      <c r="W134" s="34"/>
      <c r="X134" s="34"/>
      <c r="Y134" s="34"/>
      <c r="Z134" s="34"/>
      <c r="AA134" s="34"/>
      <c r="AB134" s="46" t="s">
        <v>349</v>
      </c>
      <c r="AC134" s="34"/>
      <c r="AD134" s="34"/>
      <c r="AE134" s="34"/>
      <c r="AF134" s="34"/>
      <c r="AG134" s="28" t="s">
        <v>417</v>
      </c>
      <c r="AH134" s="34"/>
      <c r="AI134" s="34"/>
      <c r="AJ134" s="34"/>
      <c r="AK134" s="34"/>
      <c r="AL134" s="34"/>
      <c r="AM134" s="34"/>
      <c r="AN134" s="34"/>
      <c r="AO134" s="34"/>
      <c r="AP134" s="34"/>
      <c r="AQ134" s="34"/>
      <c r="AR134" s="34"/>
      <c r="AS134" s="34"/>
      <c r="AT134" s="34"/>
      <c r="AU134" s="34"/>
      <c r="AV134" s="34"/>
      <c r="AW134" s="34"/>
      <c r="AX134" s="34"/>
      <c r="AY134" s="34"/>
      <c r="AZ134" s="34"/>
      <c r="BA134" s="34"/>
    </row>
    <row r="135" spans="1:53" s="25" customFormat="1" ht="12.5" x14ac:dyDescent="0.25">
      <c r="A135" s="37"/>
      <c r="B135" s="37"/>
      <c r="C135"/>
      <c r="D135"/>
      <c r="E135" s="37"/>
      <c r="F135" s="34"/>
      <c r="G135" s="28"/>
      <c r="H135" s="28"/>
      <c r="I135" s="34"/>
      <c r="J135" s="34"/>
      <c r="K135" s="34"/>
      <c r="L135" s="34"/>
      <c r="M135" s="34"/>
      <c r="N135" s="34"/>
      <c r="O135" s="34"/>
      <c r="P135" s="34"/>
      <c r="Q135" s="34"/>
      <c r="R135" s="34"/>
      <c r="S135" s="34"/>
      <c r="T135" s="34"/>
      <c r="U135" s="34"/>
      <c r="V135" s="34"/>
      <c r="W135" s="34"/>
      <c r="X135" s="34"/>
      <c r="Y135" s="34"/>
      <c r="Z135" s="34"/>
      <c r="AA135" s="34"/>
      <c r="AB135" s="46"/>
      <c r="AC135" s="34"/>
      <c r="AD135" s="34"/>
      <c r="AE135" s="34"/>
      <c r="AF135" s="34"/>
      <c r="AG135" s="28"/>
      <c r="AH135" s="34"/>
      <c r="AI135" s="34"/>
      <c r="AJ135" s="34"/>
      <c r="AK135" s="34"/>
      <c r="AL135" s="34"/>
      <c r="AM135" s="34"/>
      <c r="AN135" s="34"/>
      <c r="AO135" s="34"/>
      <c r="AP135" s="34"/>
      <c r="AQ135" s="34"/>
      <c r="AR135" s="34"/>
      <c r="AS135" s="34"/>
      <c r="AT135" s="34"/>
      <c r="AU135" s="34"/>
      <c r="AV135" s="34"/>
      <c r="AW135" s="34"/>
      <c r="AX135" s="34"/>
      <c r="AY135" s="34"/>
      <c r="AZ135" s="34"/>
      <c r="BA135" s="34"/>
    </row>
    <row r="136" spans="1:53" s="25" customFormat="1" ht="12.5" x14ac:dyDescent="0.25">
      <c r="A136" s="37"/>
      <c r="B136" s="37"/>
      <c r="C136"/>
      <c r="D136"/>
      <c r="E136" s="37"/>
      <c r="F136" s="34"/>
      <c r="G136" s="28"/>
      <c r="H136" s="28"/>
      <c r="I136" s="34"/>
      <c r="J136" s="34"/>
      <c r="K136" s="34"/>
      <c r="L136" s="34"/>
      <c r="M136" s="34"/>
      <c r="N136" s="34"/>
      <c r="O136" s="34"/>
      <c r="P136" s="34"/>
      <c r="Q136" s="34"/>
      <c r="R136" s="34"/>
      <c r="S136" s="34"/>
      <c r="T136" s="34"/>
      <c r="U136" s="34"/>
      <c r="V136" s="34"/>
      <c r="W136" s="34"/>
      <c r="X136" s="34"/>
      <c r="Y136" s="34"/>
      <c r="Z136" s="34"/>
      <c r="AA136" s="34"/>
      <c r="AB136" s="46"/>
      <c r="AC136" s="34"/>
      <c r="AD136" s="34"/>
      <c r="AE136" s="34"/>
      <c r="AF136" s="34"/>
      <c r="AG136" s="28"/>
      <c r="AH136" s="34"/>
      <c r="AI136" s="34"/>
      <c r="AJ136" s="34"/>
      <c r="AK136" s="34"/>
      <c r="AL136" s="34"/>
      <c r="AM136" s="34"/>
      <c r="AN136" s="34"/>
      <c r="AO136" s="34"/>
      <c r="AP136" s="34"/>
      <c r="AQ136" s="34"/>
      <c r="AR136" s="34"/>
      <c r="AS136" s="34"/>
      <c r="AT136" s="34"/>
      <c r="AU136" s="34"/>
      <c r="AV136" s="34"/>
      <c r="AW136" s="34"/>
      <c r="AX136" s="34"/>
      <c r="AY136" s="34"/>
      <c r="AZ136" s="34"/>
      <c r="BA136" s="34"/>
    </row>
    <row r="137" spans="1:53" ht="15.75" customHeight="1" x14ac:dyDescent="0.25">
      <c r="A137" s="31" t="s">
        <v>967</v>
      </c>
      <c r="B137" s="30">
        <v>7</v>
      </c>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row>
    <row r="138" spans="1:53" ht="15.75" customHeight="1" x14ac:dyDescent="0.25">
      <c r="A138" s="51" t="s">
        <v>989</v>
      </c>
      <c r="B138" s="52"/>
      <c r="E138" s="53">
        <f>E140/E$143</f>
        <v>0.7142857142857143</v>
      </c>
      <c r="F138" s="54">
        <f>F140/F$143</f>
        <v>0</v>
      </c>
      <c r="G138" s="54"/>
      <c r="H138" s="54"/>
      <c r="I138" s="54">
        <f t="shared" ref="I138:P138" si="3">I140/I$143</f>
        <v>0.14285714285714285</v>
      </c>
      <c r="J138" s="54">
        <f t="shared" si="3"/>
        <v>0.2857142857142857</v>
      </c>
      <c r="K138" s="54">
        <f t="shared" si="3"/>
        <v>0.42857142857142855</v>
      </c>
      <c r="L138" s="53">
        <f t="shared" si="3"/>
        <v>0.5714285714285714</v>
      </c>
      <c r="M138" s="54">
        <f t="shared" si="3"/>
        <v>0.2857142857142857</v>
      </c>
      <c r="N138" s="54">
        <f t="shared" si="3"/>
        <v>0.2857142857142857</v>
      </c>
      <c r="O138" s="53">
        <f t="shared" si="3"/>
        <v>0.5714285714285714</v>
      </c>
      <c r="P138" s="54">
        <f t="shared" si="3"/>
        <v>0.14285714285714285</v>
      </c>
      <c r="Q138" s="55"/>
      <c r="R138" s="54">
        <f>R140/R$143</f>
        <v>0</v>
      </c>
      <c r="S138" s="54">
        <f>S140/S$143</f>
        <v>0.14285714285714285</v>
      </c>
      <c r="T138" s="53">
        <f>T140/T$143</f>
        <v>0.42857142857142855</v>
      </c>
      <c r="U138" s="53">
        <f>U140/U$143</f>
        <v>0.5714285714285714</v>
      </c>
      <c r="V138" s="55"/>
      <c r="W138" s="53">
        <f>W140/W$143</f>
        <v>0.5714285714285714</v>
      </c>
      <c r="X138" s="55"/>
      <c r="Y138" s="54">
        <f>Y140/Y$143</f>
        <v>0</v>
      </c>
      <c r="Z138" s="55"/>
      <c r="AA138" s="54">
        <f>AA140/AA$143</f>
        <v>0.14285714285714285</v>
      </c>
      <c r="AB138" s="52"/>
      <c r="AC138" s="52"/>
      <c r="AD138" s="54">
        <f>AD140/AD$143</f>
        <v>0.2857142857142857</v>
      </c>
      <c r="AE138" s="55"/>
      <c r="AF138" s="54">
        <f>AF140/AF$143</f>
        <v>0</v>
      </c>
      <c r="AG138" s="55"/>
      <c r="AH138" s="54">
        <f>AH140/AH$143</f>
        <v>0</v>
      </c>
      <c r="AI138" s="55"/>
      <c r="AJ138" s="55"/>
      <c r="AK138" s="55"/>
      <c r="AL138" s="54">
        <f>AL140/AL$143</f>
        <v>0.14285714285714285</v>
      </c>
      <c r="AM138" s="55"/>
      <c r="AN138" s="55"/>
      <c r="AO138" s="55"/>
      <c r="AP138" s="55"/>
      <c r="AQ138" s="55"/>
      <c r="AR138" s="54">
        <f>AR140/AR$143</f>
        <v>0.14285714285714285</v>
      </c>
      <c r="AS138" s="55"/>
      <c r="AT138" s="54">
        <f>AT140/AT$143</f>
        <v>0.14285714285714285</v>
      </c>
      <c r="AU138" s="55"/>
      <c r="AV138" s="55"/>
      <c r="AW138" s="54">
        <f>AW140/AW$143</f>
        <v>0.14285714285714285</v>
      </c>
      <c r="AX138" s="55"/>
      <c r="AY138" s="54">
        <f>AY140/AY$143</f>
        <v>0</v>
      </c>
      <c r="AZ138" s="55"/>
      <c r="BA138" s="55"/>
    </row>
    <row r="139" spans="1:53" ht="15.75" customHeight="1" x14ac:dyDescent="0.25">
      <c r="A139" s="42" t="s">
        <v>995</v>
      </c>
      <c r="B139" s="43"/>
      <c r="E139" s="63">
        <f>(E142+E141)/E$143</f>
        <v>0.2857142857142857</v>
      </c>
      <c r="F139" s="48">
        <f>(F142+F141)/F$143</f>
        <v>1</v>
      </c>
      <c r="G139" s="44"/>
      <c r="H139" s="44"/>
      <c r="I139" s="48">
        <f t="shared" ref="I139:P139" si="4">(I142+I141)/I$143</f>
        <v>0.8571428571428571</v>
      </c>
      <c r="J139" s="48">
        <f t="shared" si="4"/>
        <v>0.7142857142857143</v>
      </c>
      <c r="K139" s="48">
        <f t="shared" si="4"/>
        <v>0.5714285714285714</v>
      </c>
      <c r="L139" s="63">
        <f t="shared" si="4"/>
        <v>0.42857142857142855</v>
      </c>
      <c r="M139" s="48">
        <f t="shared" si="4"/>
        <v>0.7142857142857143</v>
      </c>
      <c r="N139" s="48">
        <f t="shared" si="4"/>
        <v>0.7142857142857143</v>
      </c>
      <c r="O139" s="63">
        <f t="shared" si="4"/>
        <v>0.42857142857142855</v>
      </c>
      <c r="P139" s="48">
        <f t="shared" si="4"/>
        <v>0.42857142857142855</v>
      </c>
      <c r="Q139" s="45"/>
      <c r="R139" s="48">
        <f>(R142+R141)/R$143</f>
        <v>1</v>
      </c>
      <c r="S139" s="48">
        <f>(S142+S141)/S$143</f>
        <v>0.8571428571428571</v>
      </c>
      <c r="T139" s="63">
        <f>(T142+T141)/T$143</f>
        <v>0.2857142857142857</v>
      </c>
      <c r="U139" s="63">
        <f>(U142+U141)/U$143</f>
        <v>0.42857142857142855</v>
      </c>
      <c r="V139" s="45"/>
      <c r="W139" s="63">
        <f>(W142+W141)/W$143</f>
        <v>0.42857142857142855</v>
      </c>
      <c r="X139" s="45"/>
      <c r="Y139" s="48">
        <f>(Y142+Y141)/Y$143</f>
        <v>1</v>
      </c>
      <c r="Z139" s="45"/>
      <c r="AA139" s="48">
        <f>(AA142+AA141)/AA$143</f>
        <v>0.8571428571428571</v>
      </c>
      <c r="AB139" s="43"/>
      <c r="AC139" s="43"/>
      <c r="AD139" s="48">
        <f>(AD142+AD141)/AD$143</f>
        <v>0.7142857142857143</v>
      </c>
      <c r="AE139" s="45"/>
      <c r="AF139" s="48">
        <f>(AF142+AF141)/AF$143</f>
        <v>1</v>
      </c>
      <c r="AG139" s="45"/>
      <c r="AH139" s="48">
        <f>(AH142+AH141)/AH$143</f>
        <v>1</v>
      </c>
      <c r="AI139" s="45"/>
      <c r="AJ139" s="45"/>
      <c r="AK139" s="45"/>
      <c r="AL139" s="48">
        <f>(AL142+AL141)/AL$143</f>
        <v>0.8571428571428571</v>
      </c>
      <c r="AM139" s="45"/>
      <c r="AN139" s="45"/>
      <c r="AO139" s="45"/>
      <c r="AP139" s="45"/>
      <c r="AQ139" s="45"/>
      <c r="AR139" s="48">
        <f>(AR142+AR141)/AR$143</f>
        <v>0.8571428571428571</v>
      </c>
      <c r="AS139" s="45"/>
      <c r="AT139" s="48">
        <f>(AT142+AT141)/AT$143</f>
        <v>0.8571428571428571</v>
      </c>
      <c r="AU139" s="45"/>
      <c r="AV139" s="45"/>
      <c r="AW139" s="48">
        <f>(AW142+AW141)/AW$143</f>
        <v>0.8571428571428571</v>
      </c>
      <c r="AX139" s="45"/>
      <c r="AY139" s="48">
        <f>(AY142+AY141)/AY$143</f>
        <v>1</v>
      </c>
      <c r="AZ139" s="45"/>
      <c r="BA139" s="45"/>
    </row>
    <row r="140" spans="1:53" ht="15.75" customHeight="1" x14ac:dyDescent="0.25">
      <c r="A140" s="42" t="s">
        <v>990</v>
      </c>
      <c r="B140" s="43"/>
      <c r="E140" s="49">
        <v>5</v>
      </c>
      <c r="F140" s="43">
        <v>0</v>
      </c>
      <c r="G140" s="43"/>
      <c r="H140" s="43"/>
      <c r="I140" s="43">
        <v>1</v>
      </c>
      <c r="J140" s="43">
        <v>2</v>
      </c>
      <c r="K140" s="43">
        <v>3</v>
      </c>
      <c r="L140" s="43">
        <v>4</v>
      </c>
      <c r="M140" s="43">
        <v>2</v>
      </c>
      <c r="N140" s="43">
        <v>2</v>
      </c>
      <c r="O140" s="43">
        <v>4</v>
      </c>
      <c r="P140" s="43">
        <v>1</v>
      </c>
      <c r="Q140" s="43"/>
      <c r="R140" s="43">
        <v>0</v>
      </c>
      <c r="S140" s="43">
        <v>1</v>
      </c>
      <c r="T140" s="43">
        <v>3</v>
      </c>
      <c r="U140" s="43">
        <v>4</v>
      </c>
      <c r="V140" s="43"/>
      <c r="W140" s="43">
        <v>4</v>
      </c>
      <c r="X140" s="43"/>
      <c r="Y140" s="43">
        <v>0</v>
      </c>
      <c r="Z140" s="43"/>
      <c r="AA140" s="43">
        <v>1</v>
      </c>
      <c r="AB140" s="43"/>
      <c r="AC140" s="43"/>
      <c r="AD140" s="43">
        <v>2</v>
      </c>
      <c r="AE140" s="43"/>
      <c r="AF140" s="43">
        <v>0</v>
      </c>
      <c r="AG140" s="43"/>
      <c r="AH140" s="43">
        <v>0</v>
      </c>
      <c r="AI140" s="43"/>
      <c r="AJ140" s="43"/>
      <c r="AK140" s="43"/>
      <c r="AL140" s="43">
        <v>1</v>
      </c>
      <c r="AM140" s="43"/>
      <c r="AN140" s="43"/>
      <c r="AO140" s="43"/>
      <c r="AP140" s="43"/>
      <c r="AQ140" s="43"/>
      <c r="AR140" s="43">
        <v>1</v>
      </c>
      <c r="AS140" s="43"/>
      <c r="AT140" s="43">
        <v>1</v>
      </c>
      <c r="AU140" s="43"/>
      <c r="AV140" s="43"/>
      <c r="AW140" s="43">
        <v>1</v>
      </c>
      <c r="AX140" s="43"/>
      <c r="AY140" s="43">
        <v>0</v>
      </c>
      <c r="AZ140" s="43"/>
      <c r="BA140" s="43"/>
    </row>
    <row r="141" spans="1:53" s="62" customFormat="1" ht="15.75" customHeight="1" x14ac:dyDescent="0.25">
      <c r="A141" s="60" t="s">
        <v>994</v>
      </c>
      <c r="B141" s="61"/>
      <c r="C141" s="9"/>
      <c r="D141" s="9"/>
      <c r="E141" s="61">
        <v>0</v>
      </c>
      <c r="F141" s="61">
        <v>5</v>
      </c>
      <c r="G141" s="61"/>
      <c r="H141" s="61"/>
      <c r="I141" s="61">
        <v>4</v>
      </c>
      <c r="J141" s="61">
        <v>3</v>
      </c>
      <c r="K141" s="61">
        <v>2</v>
      </c>
      <c r="L141" s="61">
        <v>1</v>
      </c>
      <c r="M141" s="61">
        <v>3</v>
      </c>
      <c r="N141" s="61">
        <v>3</v>
      </c>
      <c r="O141" s="61">
        <v>1</v>
      </c>
      <c r="P141" s="61">
        <v>1</v>
      </c>
      <c r="Q141" s="61"/>
      <c r="R141" s="61">
        <v>5</v>
      </c>
      <c r="S141" s="61">
        <v>4</v>
      </c>
      <c r="T141" s="61">
        <v>0</v>
      </c>
      <c r="U141" s="61">
        <v>1</v>
      </c>
      <c r="V141" s="61"/>
      <c r="W141" s="61">
        <v>1</v>
      </c>
      <c r="X141" s="61"/>
      <c r="Y141" s="61">
        <v>5</v>
      </c>
      <c r="Z141" s="61"/>
      <c r="AA141" s="61">
        <v>4</v>
      </c>
      <c r="AB141" s="61"/>
      <c r="AC141" s="61"/>
      <c r="AD141" s="61">
        <v>3</v>
      </c>
      <c r="AE141" s="61"/>
      <c r="AF141" s="61">
        <v>5</v>
      </c>
      <c r="AG141" s="61"/>
      <c r="AH141" s="61">
        <v>5</v>
      </c>
      <c r="AI141" s="61"/>
      <c r="AJ141" s="61"/>
      <c r="AK141" s="61"/>
      <c r="AL141" s="61">
        <v>4</v>
      </c>
      <c r="AM141" s="61"/>
      <c r="AN141" s="61"/>
      <c r="AO141" s="61"/>
      <c r="AP141" s="61"/>
      <c r="AQ141" s="61"/>
      <c r="AR141" s="61">
        <v>4</v>
      </c>
      <c r="AS141" s="61"/>
      <c r="AT141" s="61">
        <v>4</v>
      </c>
      <c r="AU141" s="61"/>
      <c r="AV141" s="61"/>
      <c r="AW141" s="61">
        <v>4</v>
      </c>
      <c r="AX141" s="61"/>
      <c r="AY141" s="61">
        <v>5</v>
      </c>
      <c r="AZ141" s="61"/>
      <c r="BA141" s="61"/>
    </row>
    <row r="142" spans="1:53" ht="15.75" customHeight="1" x14ac:dyDescent="0.25">
      <c r="A142" s="42" t="s">
        <v>991</v>
      </c>
      <c r="B142" s="43"/>
      <c r="E142" s="43">
        <v>2</v>
      </c>
      <c r="F142" s="43">
        <v>2</v>
      </c>
      <c r="G142" s="43"/>
      <c r="H142" s="43"/>
      <c r="I142" s="43">
        <v>2</v>
      </c>
      <c r="J142" s="43">
        <v>2</v>
      </c>
      <c r="K142" s="43">
        <v>2</v>
      </c>
      <c r="L142" s="43">
        <v>2</v>
      </c>
      <c r="M142" s="43">
        <v>2</v>
      </c>
      <c r="N142" s="43">
        <v>2</v>
      </c>
      <c r="O142" s="43">
        <v>2</v>
      </c>
      <c r="P142" s="43">
        <v>2</v>
      </c>
      <c r="Q142" s="43"/>
      <c r="R142" s="43">
        <v>2</v>
      </c>
      <c r="S142" s="43">
        <v>2</v>
      </c>
      <c r="T142" s="43">
        <v>2</v>
      </c>
      <c r="U142" s="43">
        <v>2</v>
      </c>
      <c r="V142" s="43"/>
      <c r="W142" s="43">
        <v>2</v>
      </c>
      <c r="X142" s="43"/>
      <c r="Y142" s="43">
        <v>2</v>
      </c>
      <c r="Z142" s="43"/>
      <c r="AA142" s="43">
        <v>2</v>
      </c>
      <c r="AB142" s="43"/>
      <c r="AC142" s="43"/>
      <c r="AD142" s="43">
        <v>2</v>
      </c>
      <c r="AE142" s="43"/>
      <c r="AF142" s="43">
        <v>2</v>
      </c>
      <c r="AG142" s="43"/>
      <c r="AH142" s="43">
        <v>2</v>
      </c>
      <c r="AI142" s="43"/>
      <c r="AJ142" s="43"/>
      <c r="AK142" s="43"/>
      <c r="AL142" s="43">
        <v>2</v>
      </c>
      <c r="AM142" s="43"/>
      <c r="AN142" s="43"/>
      <c r="AO142" s="43"/>
      <c r="AP142" s="43"/>
      <c r="AQ142" s="43"/>
      <c r="AR142" s="43">
        <v>2</v>
      </c>
      <c r="AS142" s="43"/>
      <c r="AT142" s="43">
        <v>2</v>
      </c>
      <c r="AU142" s="43"/>
      <c r="AV142" s="43"/>
      <c r="AW142" s="43">
        <v>2</v>
      </c>
      <c r="AX142" s="43"/>
      <c r="AY142" s="43">
        <v>2</v>
      </c>
      <c r="AZ142" s="43"/>
      <c r="BA142" s="43"/>
    </row>
    <row r="143" spans="1:53" ht="15.75" customHeight="1" x14ac:dyDescent="0.25">
      <c r="A143" s="42" t="s">
        <v>896</v>
      </c>
      <c r="B143" s="43"/>
      <c r="E143" s="43">
        <f>SUM(E140:E142)</f>
        <v>7</v>
      </c>
      <c r="F143" s="43">
        <f>SUM(F140:F142)</f>
        <v>7</v>
      </c>
      <c r="G143" s="43"/>
      <c r="H143" s="43"/>
      <c r="I143" s="43">
        <f t="shared" ref="I143:O143" si="5">SUM(I140:I142)</f>
        <v>7</v>
      </c>
      <c r="J143" s="43">
        <f t="shared" si="5"/>
        <v>7</v>
      </c>
      <c r="K143" s="43">
        <f t="shared" si="5"/>
        <v>7</v>
      </c>
      <c r="L143" s="43">
        <f t="shared" si="5"/>
        <v>7</v>
      </c>
      <c r="M143" s="43">
        <f t="shared" si="5"/>
        <v>7</v>
      </c>
      <c r="N143" s="43">
        <f t="shared" si="5"/>
        <v>7</v>
      </c>
      <c r="O143" s="43">
        <f t="shared" si="5"/>
        <v>7</v>
      </c>
      <c r="P143" s="43">
        <f>SUM(P140:P142)+P144</f>
        <v>7</v>
      </c>
      <c r="Q143" s="43"/>
      <c r="R143" s="43">
        <f>SUM(R140:R142)</f>
        <v>7</v>
      </c>
      <c r="S143" s="43">
        <f>SUM(S140:S142)</f>
        <v>7</v>
      </c>
      <c r="T143" s="43">
        <f>SUM(T140:T142)+T144</f>
        <v>7</v>
      </c>
      <c r="U143" s="43">
        <f>SUM(U140:U142)</f>
        <v>7</v>
      </c>
      <c r="V143" s="43"/>
      <c r="W143" s="43">
        <f>SUM(W140:W142)</f>
        <v>7</v>
      </c>
      <c r="X143" s="43"/>
      <c r="Y143" s="43">
        <f>SUM(Y140:Y142)</f>
        <v>7</v>
      </c>
      <c r="Z143" s="43"/>
      <c r="AA143" s="43">
        <f>SUM(AA140:AA142)</f>
        <v>7</v>
      </c>
      <c r="AB143" s="43"/>
      <c r="AC143" s="43"/>
      <c r="AD143" s="43">
        <f>SUM(AD140:AD142)</f>
        <v>7</v>
      </c>
      <c r="AE143" s="43"/>
      <c r="AF143" s="43">
        <f>SUM(AF140:AF142)</f>
        <v>7</v>
      </c>
      <c r="AG143" s="43"/>
      <c r="AH143" s="43">
        <f>SUM(AH140:AH142)</f>
        <v>7</v>
      </c>
      <c r="AI143" s="43"/>
      <c r="AJ143" s="43"/>
      <c r="AK143" s="43"/>
      <c r="AL143" s="43">
        <f>SUM(AL140:AL142)</f>
        <v>7</v>
      </c>
      <c r="AM143" s="43"/>
      <c r="AN143" s="43"/>
      <c r="AO143" s="43"/>
      <c r="AP143" s="43"/>
      <c r="AQ143" s="43"/>
      <c r="AR143" s="43">
        <f>SUM(AR140:AR142)</f>
        <v>7</v>
      </c>
      <c r="AS143" s="43"/>
      <c r="AT143" s="43">
        <f>SUM(AT140:AT142)</f>
        <v>7</v>
      </c>
      <c r="AU143" s="43"/>
      <c r="AV143" s="43"/>
      <c r="AW143" s="43">
        <f>SUM(AW140:AW142)</f>
        <v>7</v>
      </c>
      <c r="AX143" s="43"/>
      <c r="AY143" s="43">
        <f>SUM(AY140:AY142)</f>
        <v>7</v>
      </c>
      <c r="AZ143" s="43"/>
      <c r="BA143" s="43"/>
    </row>
    <row r="144" spans="1:53" ht="15.75" customHeight="1" x14ac:dyDescent="0.25">
      <c r="A144" s="32" t="s">
        <v>993</v>
      </c>
      <c r="B144" s="30"/>
      <c r="E144" s="30"/>
      <c r="F144" s="30"/>
      <c r="G144" s="30"/>
      <c r="H144" s="30"/>
      <c r="I144" s="30"/>
      <c r="J144" s="30"/>
      <c r="K144" s="30"/>
      <c r="L144" s="30"/>
      <c r="M144" s="30"/>
      <c r="N144" s="30"/>
      <c r="O144" s="30"/>
      <c r="P144" s="30">
        <v>3</v>
      </c>
      <c r="Q144" s="30"/>
      <c r="R144" s="30"/>
      <c r="S144" s="30"/>
      <c r="T144" s="30">
        <v>2</v>
      </c>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row>
    <row r="145" spans="1:53" ht="15.75" customHeight="1" x14ac:dyDescent="0.25">
      <c r="A145" s="32"/>
      <c r="B145" s="30"/>
      <c r="E145" s="30"/>
      <c r="F145" s="30"/>
      <c r="G145" s="30"/>
      <c r="H145" s="30"/>
      <c r="I145" s="30"/>
      <c r="J145" s="30"/>
      <c r="K145" s="30"/>
      <c r="L145" s="30"/>
      <c r="M145" s="30"/>
      <c r="N145" s="30"/>
      <c r="O145" s="30"/>
      <c r="P145" s="64">
        <f>P144/P$143</f>
        <v>0.42857142857142855</v>
      </c>
      <c r="Q145" s="30"/>
      <c r="R145" s="30"/>
      <c r="S145" s="30"/>
      <c r="T145" s="64">
        <f>T144/T$143</f>
        <v>0.2857142857142857</v>
      </c>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row>
    <row r="146" spans="1:53" s="25" customFormat="1" ht="12.5" x14ac:dyDescent="0.25">
      <c r="A146" s="26"/>
    </row>
    <row r="147" spans="1:53" s="25" customFormat="1" ht="12.5" x14ac:dyDescent="0.25">
      <c r="A147" s="26"/>
    </row>
    <row r="148" spans="1:53" s="25" customFormat="1" ht="12.5" x14ac:dyDescent="0.25">
      <c r="A148" s="26"/>
    </row>
    <row r="151" spans="1:53" ht="15.75" customHeight="1" x14ac:dyDescent="0.25">
      <c r="A151" t="s">
        <v>108</v>
      </c>
      <c r="C151" s="9">
        <f>COUNTIF(C$2:C$118,"BE")</f>
        <v>22</v>
      </c>
    </row>
    <row r="152" spans="1:53" ht="15.75" customHeight="1" x14ac:dyDescent="0.25">
      <c r="A152" s="19" t="s">
        <v>107</v>
      </c>
      <c r="C152" s="9">
        <f>COUNTIF(C$2:C$118,"LU")</f>
        <v>14</v>
      </c>
    </row>
    <row r="153" spans="1:53" ht="15.75" customHeight="1" x14ac:dyDescent="0.25">
      <c r="A153" s="19" t="s">
        <v>54</v>
      </c>
      <c r="C153" s="9">
        <f>COUNTIF(C$2:C$118,"GR")</f>
        <v>13</v>
      </c>
    </row>
    <row r="154" spans="1:53" ht="15.75" customHeight="1" x14ac:dyDescent="0.25">
      <c r="A154" s="19" t="s">
        <v>75</v>
      </c>
      <c r="C154" s="9">
        <f>COUNTIF(C$2:C$118,"SG")</f>
        <v>9</v>
      </c>
    </row>
    <row r="155" spans="1:53" ht="15.75" customHeight="1" x14ac:dyDescent="0.25">
      <c r="A155" s="19" t="s">
        <v>87</v>
      </c>
      <c r="C155" s="9">
        <f>COUNTIF(C$2:C$118,"TG")</f>
        <v>9</v>
      </c>
    </row>
    <row r="156" spans="1:53" ht="15.75" customHeight="1" x14ac:dyDescent="0.25">
      <c r="A156" s="19" t="s">
        <v>74</v>
      </c>
      <c r="C156" s="9">
        <f>COUNTIF(C$2:C$118,"AG")</f>
        <v>8</v>
      </c>
    </row>
    <row r="157" spans="1:53" ht="15.75" customHeight="1" x14ac:dyDescent="0.25">
      <c r="A157" s="19" t="s">
        <v>110</v>
      </c>
      <c r="C157" s="9">
        <f>COUNTIF(C$2:C$118,"SO")</f>
        <v>7</v>
      </c>
    </row>
    <row r="158" spans="1:53" ht="15.75" customHeight="1" x14ac:dyDescent="0.25">
      <c r="A158" s="19" t="s">
        <v>310</v>
      </c>
      <c r="C158" s="9">
        <f>COUNTIF(C$2:C$118,"ZH")</f>
        <v>7</v>
      </c>
    </row>
    <row r="159" spans="1:53" ht="15.75" customHeight="1" x14ac:dyDescent="0.25">
      <c r="A159" s="19" t="s">
        <v>272</v>
      </c>
      <c r="C159" s="9">
        <f>COUNTIF(C$2:C$118,"FR")</f>
        <v>3</v>
      </c>
    </row>
    <row r="160" spans="1:53" ht="15.75" customHeight="1" x14ac:dyDescent="0.25">
      <c r="A160" s="19" t="s">
        <v>56</v>
      </c>
      <c r="C160" s="9">
        <f>COUNTIF(C$2:C$118,"AI/AR")</f>
        <v>2</v>
      </c>
    </row>
    <row r="161" spans="1:3" ht="15.75" customHeight="1" x14ac:dyDescent="0.25">
      <c r="A161" s="19" t="s">
        <v>547</v>
      </c>
      <c r="C161" s="9">
        <f>COUNTIF(C$2:C$118,"BL/BS")</f>
        <v>2</v>
      </c>
    </row>
    <row r="162" spans="1:3" ht="15.75" customHeight="1" x14ac:dyDescent="0.25">
      <c r="A162" s="19" t="s">
        <v>757</v>
      </c>
      <c r="C162" s="9">
        <f>COUNTIF(C$2:C$118,"JU")</f>
        <v>2</v>
      </c>
    </row>
    <row r="163" spans="1:3" ht="15.75" customHeight="1" x14ac:dyDescent="0.25">
      <c r="A163" s="19" t="s">
        <v>816</v>
      </c>
      <c r="C163" s="9">
        <f>COUNTIF(C$2:C$118,"GE")</f>
        <v>1</v>
      </c>
    </row>
    <row r="164" spans="1:3" ht="15.75" customHeight="1" x14ac:dyDescent="0.25">
      <c r="A164" s="19" t="s">
        <v>439</v>
      </c>
      <c r="C164" s="9">
        <f>COUNTIF(C$2:C$118,"GL")</f>
        <v>1</v>
      </c>
    </row>
    <row r="165" spans="1:3" ht="15.75" customHeight="1" x14ac:dyDescent="0.25">
      <c r="A165" s="19" t="s">
        <v>755</v>
      </c>
      <c r="C165" s="9">
        <f>COUNTIF(C$2:C$118,"NE")</f>
        <v>1</v>
      </c>
    </row>
    <row r="166" spans="1:3" ht="15.75" customHeight="1" x14ac:dyDescent="0.25">
      <c r="A166" s="19" t="s">
        <v>715</v>
      </c>
      <c r="C166" s="9">
        <f>COUNTIF(C$2:C$118,"NW/OW")</f>
        <v>1</v>
      </c>
    </row>
    <row r="167" spans="1:3" ht="15.75" customHeight="1" x14ac:dyDescent="0.25">
      <c r="A167" s="19" t="s">
        <v>131</v>
      </c>
      <c r="C167" s="9">
        <f>COUNTIF(C$2:C$118,"SH")</f>
        <v>1</v>
      </c>
    </row>
    <row r="168" spans="1:3" ht="15.75" customHeight="1" x14ac:dyDescent="0.25">
      <c r="A168" s="19" t="s">
        <v>463</v>
      </c>
      <c r="C168" s="9">
        <f>COUNTIF(C$2:C$118,"SZ")</f>
        <v>1</v>
      </c>
    </row>
    <row r="169" spans="1:3" ht="15.75" customHeight="1" x14ac:dyDescent="0.25">
      <c r="A169" s="19" t="s">
        <v>790</v>
      </c>
      <c r="C169" s="9">
        <f>COUNTIF(C$2:C$118,"VD")</f>
        <v>1</v>
      </c>
    </row>
    <row r="170" spans="1:3" ht="15.75" customHeight="1" x14ac:dyDescent="0.25">
      <c r="A170" s="19" t="s">
        <v>660</v>
      </c>
      <c r="C170" s="9">
        <f>COUNTIF(C$2:C$118,"ZG")</f>
        <v>1</v>
      </c>
    </row>
    <row r="171" spans="1:3" ht="15.75" customHeight="1" x14ac:dyDescent="0.25">
      <c r="A171" s="23" t="s">
        <v>966</v>
      </c>
      <c r="C171" s="9">
        <f>SUM(C151:C170)</f>
        <v>106</v>
      </c>
    </row>
  </sheetData>
  <autoFilter ref="A1:BA118"/>
  <sortState ref="A2:BA118">
    <sortCondition ref="C2:C118"/>
  </sortState>
  <phoneticPr fontId="4" type="noConversion"/>
  <pageMargins left="0.70866141732283472" right="0.70866141732283472" top="0.78740157480314965" bottom="0.78740157480314965" header="0.31496062992125984" footer="0.31496062992125984"/>
  <pageSetup paperSize="9" scale="55" pageOrder="overThenDown" orientation="landscape" r:id="rId1"/>
  <headerFooter>
    <oddHeader>&amp;L&amp;"Arial,Fett"&amp;12
Auswertung OdA-Umfrage</oddHeader>
    <oddFooter>&amp;L&amp;F&amp;R&amp;P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5"/>
  <sheetViews>
    <sheetView workbookViewId="0">
      <selection activeCell="A3" sqref="A3:E6"/>
    </sheetView>
  </sheetViews>
  <sheetFormatPr baseColWidth="10" defaultColWidth="10.7265625" defaultRowHeight="12.5" x14ac:dyDescent="0.25"/>
  <cols>
    <col min="1" max="1" width="22.453125" bestFit="1" customWidth="1"/>
    <col min="2" max="2" width="24" bestFit="1" customWidth="1"/>
    <col min="3" max="3" width="19.26953125" bestFit="1" customWidth="1"/>
    <col min="4" max="4" width="18.26953125" bestFit="1" customWidth="1"/>
    <col min="5" max="5" width="19.26953125" bestFit="1" customWidth="1"/>
    <col min="6" max="6" width="26.54296875" bestFit="1" customWidth="1"/>
    <col min="7" max="7" width="27.54296875" bestFit="1" customWidth="1"/>
  </cols>
  <sheetData>
    <row r="1" spans="1:5" ht="15.5" x14ac:dyDescent="0.35">
      <c r="A1" s="21" t="s">
        <v>954</v>
      </c>
    </row>
    <row r="3" spans="1:5" x14ac:dyDescent="0.25">
      <c r="B3" t="s">
        <v>956</v>
      </c>
      <c r="C3" t="s">
        <v>957</v>
      </c>
      <c r="D3" t="s">
        <v>959</v>
      </c>
      <c r="E3" t="s">
        <v>896</v>
      </c>
    </row>
    <row r="4" spans="1:5" x14ac:dyDescent="0.25">
      <c r="A4" t="s">
        <v>955</v>
      </c>
      <c r="B4">
        <v>532</v>
      </c>
      <c r="C4">
        <v>32</v>
      </c>
      <c r="D4">
        <v>34</v>
      </c>
      <c r="E4">
        <f>SUM(B4:D4)</f>
        <v>598</v>
      </c>
    </row>
    <row r="5" spans="1:5" x14ac:dyDescent="0.25">
      <c r="A5" t="s">
        <v>958</v>
      </c>
      <c r="B5">
        <v>106</v>
      </c>
      <c r="C5">
        <v>7</v>
      </c>
      <c r="D5">
        <v>4</v>
      </c>
      <c r="E5">
        <f>SUM(B5:D5)</f>
        <v>117</v>
      </c>
    </row>
    <row r="6" spans="1:5" x14ac:dyDescent="0.25">
      <c r="A6" t="s">
        <v>960</v>
      </c>
      <c r="B6" s="18">
        <f>B5/B4</f>
        <v>0.19924812030075187</v>
      </c>
      <c r="C6" s="18">
        <f t="shared" ref="C6:E6" si="0">C5/C4</f>
        <v>0.21875</v>
      </c>
      <c r="D6" s="18">
        <f t="shared" si="0"/>
        <v>0.11764705882352941</v>
      </c>
      <c r="E6" s="18">
        <f t="shared" si="0"/>
        <v>0.19565217391304349</v>
      </c>
    </row>
    <row r="19" spans="1:53" x14ac:dyDescent="0.25">
      <c r="AF19" t="s">
        <v>922</v>
      </c>
      <c r="AG19" t="s">
        <v>921</v>
      </c>
      <c r="AH19" t="s">
        <v>923</v>
      </c>
      <c r="AI19" t="s">
        <v>924</v>
      </c>
      <c r="AJ19" t="s">
        <v>926</v>
      </c>
      <c r="AK19" t="s">
        <v>925</v>
      </c>
      <c r="AL19" t="s">
        <v>927</v>
      </c>
      <c r="AM19" t="s">
        <v>928</v>
      </c>
      <c r="AN19" t="s">
        <v>929</v>
      </c>
      <c r="AO19" t="s">
        <v>930</v>
      </c>
      <c r="AP19" t="s">
        <v>931</v>
      </c>
      <c r="AQ19" t="s">
        <v>932</v>
      </c>
      <c r="AR19" t="s">
        <v>933</v>
      </c>
      <c r="AS19" t="s">
        <v>934</v>
      </c>
      <c r="AT19" t="s">
        <v>935</v>
      </c>
      <c r="AU19" t="s">
        <v>936</v>
      </c>
      <c r="AV19" t="s">
        <v>937</v>
      </c>
      <c r="AW19" t="s">
        <v>938</v>
      </c>
      <c r="AX19" t="s">
        <v>939</v>
      </c>
      <c r="AY19" t="s">
        <v>940</v>
      </c>
      <c r="AZ19" t="s">
        <v>941</v>
      </c>
      <c r="BA19" t="s">
        <v>942</v>
      </c>
    </row>
    <row r="22" spans="1:53" x14ac:dyDescent="0.25">
      <c r="A22" s="14" t="s">
        <v>943</v>
      </c>
      <c r="B22" t="s">
        <v>945</v>
      </c>
    </row>
    <row r="23" spans="1:53" x14ac:dyDescent="0.25">
      <c r="A23" s="20" t="s">
        <v>889</v>
      </c>
      <c r="B23" s="15">
        <v>4</v>
      </c>
    </row>
    <row r="24" spans="1:53" x14ac:dyDescent="0.25">
      <c r="A24" s="20" t="s">
        <v>53</v>
      </c>
      <c r="B24" s="15">
        <v>99</v>
      </c>
    </row>
    <row r="25" spans="1:53" x14ac:dyDescent="0.25">
      <c r="A25" s="20" t="s">
        <v>947</v>
      </c>
      <c r="B25" s="15">
        <v>7</v>
      </c>
    </row>
    <row r="26" spans="1:53" x14ac:dyDescent="0.25">
      <c r="A26" s="20" t="s">
        <v>946</v>
      </c>
      <c r="B26" s="15">
        <v>7</v>
      </c>
    </row>
    <row r="27" spans="1:53" x14ac:dyDescent="0.25">
      <c r="A27" s="20" t="s">
        <v>944</v>
      </c>
      <c r="B27" s="15">
        <v>117</v>
      </c>
    </row>
    <row r="49" spans="1:7" x14ac:dyDescent="0.25">
      <c r="A49" s="14" t="s">
        <v>897</v>
      </c>
      <c r="B49" t="s">
        <v>891</v>
      </c>
    </row>
    <row r="51" spans="1:7" x14ac:dyDescent="0.25">
      <c r="B51" s="14" t="s">
        <v>948</v>
      </c>
    </row>
    <row r="52" spans="1:7" x14ac:dyDescent="0.25">
      <c r="B52" t="s">
        <v>893</v>
      </c>
      <c r="D52" t="s">
        <v>894</v>
      </c>
      <c r="F52" t="s">
        <v>950</v>
      </c>
      <c r="G52" t="s">
        <v>951</v>
      </c>
    </row>
    <row r="53" spans="1:7" x14ac:dyDescent="0.25">
      <c r="A53" s="14" t="s">
        <v>943</v>
      </c>
      <c r="B53" t="s">
        <v>949</v>
      </c>
      <c r="C53" t="s">
        <v>952</v>
      </c>
      <c r="D53" t="s">
        <v>949</v>
      </c>
      <c r="E53" t="s">
        <v>952</v>
      </c>
    </row>
    <row r="54" spans="1:7" x14ac:dyDescent="0.25">
      <c r="A54" s="20" t="s">
        <v>272</v>
      </c>
      <c r="B54" s="15">
        <v>1</v>
      </c>
      <c r="C54" s="17">
        <v>9.433962264150943E-3</v>
      </c>
      <c r="D54" s="15">
        <v>2</v>
      </c>
      <c r="E54" s="17">
        <v>1.8867924528301886E-2</v>
      </c>
      <c r="F54" s="15">
        <v>3</v>
      </c>
      <c r="G54" s="17">
        <v>2.8301886792452831E-2</v>
      </c>
    </row>
    <row r="55" spans="1:7" x14ac:dyDescent="0.25">
      <c r="A55" s="20" t="s">
        <v>110</v>
      </c>
      <c r="B55" s="15">
        <v>5</v>
      </c>
      <c r="C55" s="17">
        <v>4.716981132075472E-2</v>
      </c>
      <c r="D55" s="15">
        <v>2</v>
      </c>
      <c r="E55" s="17">
        <v>1.8867924528301886E-2</v>
      </c>
      <c r="F55" s="15">
        <v>7</v>
      </c>
      <c r="G55" s="17">
        <v>6.6037735849056603E-2</v>
      </c>
    </row>
    <row r="56" spans="1:7" x14ac:dyDescent="0.25">
      <c r="A56" s="20" t="s">
        <v>74</v>
      </c>
      <c r="B56" s="15">
        <v>6</v>
      </c>
      <c r="C56" s="17">
        <v>5.6603773584905662E-2</v>
      </c>
      <c r="D56" s="15">
        <v>2</v>
      </c>
      <c r="E56" s="17">
        <v>1.8867924528301886E-2</v>
      </c>
      <c r="F56" s="15">
        <v>8</v>
      </c>
      <c r="G56" s="17">
        <v>7.5471698113207544E-2</v>
      </c>
    </row>
    <row r="57" spans="1:7" x14ac:dyDescent="0.25">
      <c r="A57" s="20" t="s">
        <v>56</v>
      </c>
      <c r="B57" s="15"/>
      <c r="C57" s="17">
        <v>0</v>
      </c>
      <c r="D57" s="15">
        <v>2</v>
      </c>
      <c r="E57" s="17">
        <v>1.8867924528301886E-2</v>
      </c>
      <c r="F57" s="15">
        <v>2</v>
      </c>
      <c r="G57" s="17">
        <v>1.8867924528301886E-2</v>
      </c>
    </row>
    <row r="58" spans="1:7" x14ac:dyDescent="0.25">
      <c r="A58" s="20" t="s">
        <v>108</v>
      </c>
      <c r="B58" s="15">
        <v>10</v>
      </c>
      <c r="C58" s="17">
        <v>9.4339622641509441E-2</v>
      </c>
      <c r="D58" s="15">
        <v>12</v>
      </c>
      <c r="E58" s="17">
        <v>0.11320754716981132</v>
      </c>
      <c r="F58" s="15">
        <v>22</v>
      </c>
      <c r="G58" s="17">
        <v>0.20754716981132076</v>
      </c>
    </row>
    <row r="59" spans="1:7" x14ac:dyDescent="0.25">
      <c r="A59" s="20" t="s">
        <v>547</v>
      </c>
      <c r="B59" s="15"/>
      <c r="C59" s="17">
        <v>0</v>
      </c>
      <c r="D59" s="15">
        <v>2</v>
      </c>
      <c r="E59" s="17">
        <v>1.8867924528301886E-2</v>
      </c>
      <c r="F59" s="15">
        <v>2</v>
      </c>
      <c r="G59" s="17">
        <v>1.8867924528301886E-2</v>
      </c>
    </row>
    <row r="60" spans="1:7" x14ac:dyDescent="0.25">
      <c r="A60" s="20" t="s">
        <v>816</v>
      </c>
      <c r="B60" s="15">
        <v>1</v>
      </c>
      <c r="C60" s="17">
        <v>9.433962264150943E-3</v>
      </c>
      <c r="D60" s="15"/>
      <c r="E60" s="17">
        <v>0</v>
      </c>
      <c r="F60" s="15">
        <v>1</v>
      </c>
      <c r="G60" s="17">
        <v>9.433962264150943E-3</v>
      </c>
    </row>
    <row r="61" spans="1:7" x14ac:dyDescent="0.25">
      <c r="A61" s="20" t="s">
        <v>439</v>
      </c>
      <c r="B61" s="15">
        <v>1</v>
      </c>
      <c r="C61" s="17">
        <v>9.433962264150943E-3</v>
      </c>
      <c r="D61" s="15"/>
      <c r="E61" s="17">
        <v>0</v>
      </c>
      <c r="F61" s="15">
        <v>1</v>
      </c>
      <c r="G61" s="17">
        <v>9.433962264150943E-3</v>
      </c>
    </row>
    <row r="62" spans="1:7" x14ac:dyDescent="0.25">
      <c r="A62" s="20" t="s">
        <v>54</v>
      </c>
      <c r="B62" s="15">
        <v>8</v>
      </c>
      <c r="C62" s="17">
        <v>7.5471698113207544E-2</v>
      </c>
      <c r="D62" s="15">
        <v>5</v>
      </c>
      <c r="E62" s="17">
        <v>4.716981132075472E-2</v>
      </c>
      <c r="F62" s="15">
        <v>13</v>
      </c>
      <c r="G62" s="17">
        <v>0.12264150943396226</v>
      </c>
    </row>
    <row r="63" spans="1:7" x14ac:dyDescent="0.25">
      <c r="A63" s="20" t="s">
        <v>757</v>
      </c>
      <c r="B63" s="15">
        <v>1</v>
      </c>
      <c r="C63" s="17">
        <v>9.433962264150943E-3</v>
      </c>
      <c r="D63" s="15">
        <v>1</v>
      </c>
      <c r="E63" s="17">
        <v>9.433962264150943E-3</v>
      </c>
      <c r="F63" s="15">
        <v>2</v>
      </c>
      <c r="G63" s="17">
        <v>1.8867924528301886E-2</v>
      </c>
    </row>
    <row r="64" spans="1:7" x14ac:dyDescent="0.25">
      <c r="A64" s="20" t="s">
        <v>107</v>
      </c>
      <c r="B64" s="15">
        <v>8</v>
      </c>
      <c r="C64" s="17">
        <v>7.5471698113207544E-2</v>
      </c>
      <c r="D64" s="15">
        <v>6</v>
      </c>
      <c r="E64" s="17">
        <v>5.6603773584905662E-2</v>
      </c>
      <c r="F64" s="15">
        <v>14</v>
      </c>
      <c r="G64" s="17">
        <v>0.13207547169811321</v>
      </c>
    </row>
    <row r="65" spans="1:7" x14ac:dyDescent="0.25">
      <c r="A65" s="20" t="s">
        <v>755</v>
      </c>
      <c r="B65" s="15">
        <v>1</v>
      </c>
      <c r="C65" s="17">
        <v>9.433962264150943E-3</v>
      </c>
      <c r="D65" s="15"/>
      <c r="E65" s="17">
        <v>0</v>
      </c>
      <c r="F65" s="15">
        <v>1</v>
      </c>
      <c r="G65" s="17">
        <v>9.433962264150943E-3</v>
      </c>
    </row>
    <row r="66" spans="1:7" x14ac:dyDescent="0.25">
      <c r="A66" s="20" t="s">
        <v>715</v>
      </c>
      <c r="B66" s="15">
        <v>1</v>
      </c>
      <c r="C66" s="17">
        <v>9.433962264150943E-3</v>
      </c>
      <c r="D66" s="15"/>
      <c r="E66" s="17">
        <v>0</v>
      </c>
      <c r="F66" s="15">
        <v>1</v>
      </c>
      <c r="G66" s="17">
        <v>9.433962264150943E-3</v>
      </c>
    </row>
    <row r="67" spans="1:7" x14ac:dyDescent="0.25">
      <c r="A67" s="20" t="s">
        <v>75</v>
      </c>
      <c r="B67" s="15">
        <v>6</v>
      </c>
      <c r="C67" s="17">
        <v>5.6603773584905662E-2</v>
      </c>
      <c r="D67" s="15">
        <v>3</v>
      </c>
      <c r="E67" s="17">
        <v>2.8301886792452831E-2</v>
      </c>
      <c r="F67" s="15">
        <v>9</v>
      </c>
      <c r="G67" s="17">
        <v>8.4905660377358486E-2</v>
      </c>
    </row>
    <row r="68" spans="1:7" x14ac:dyDescent="0.25">
      <c r="A68" s="20" t="s">
        <v>131</v>
      </c>
      <c r="B68" s="15"/>
      <c r="C68" s="17">
        <v>0</v>
      </c>
      <c r="D68" s="15">
        <v>1</v>
      </c>
      <c r="E68" s="17">
        <v>9.433962264150943E-3</v>
      </c>
      <c r="F68" s="15">
        <v>1</v>
      </c>
      <c r="G68" s="17">
        <v>9.433962264150943E-3</v>
      </c>
    </row>
    <row r="69" spans="1:7" x14ac:dyDescent="0.25">
      <c r="A69" s="20" t="s">
        <v>463</v>
      </c>
      <c r="B69" s="15">
        <v>1</v>
      </c>
      <c r="C69" s="17">
        <v>9.433962264150943E-3</v>
      </c>
      <c r="D69" s="15"/>
      <c r="E69" s="17">
        <v>0</v>
      </c>
      <c r="F69" s="15">
        <v>1</v>
      </c>
      <c r="G69" s="17">
        <v>9.433962264150943E-3</v>
      </c>
    </row>
    <row r="70" spans="1:7" x14ac:dyDescent="0.25">
      <c r="A70" s="20" t="s">
        <v>87</v>
      </c>
      <c r="B70" s="15">
        <v>4</v>
      </c>
      <c r="C70" s="17">
        <v>3.7735849056603772E-2</v>
      </c>
      <c r="D70" s="15">
        <v>5</v>
      </c>
      <c r="E70" s="17">
        <v>4.716981132075472E-2</v>
      </c>
      <c r="F70" s="15">
        <v>9</v>
      </c>
      <c r="G70" s="17">
        <v>8.4905660377358486E-2</v>
      </c>
    </row>
    <row r="71" spans="1:7" x14ac:dyDescent="0.25">
      <c r="A71" s="20" t="s">
        <v>790</v>
      </c>
      <c r="B71" s="15"/>
      <c r="C71" s="17">
        <v>0</v>
      </c>
      <c r="D71" s="15">
        <v>1</v>
      </c>
      <c r="E71" s="17">
        <v>9.433962264150943E-3</v>
      </c>
      <c r="F71" s="15">
        <v>1</v>
      </c>
      <c r="G71" s="17">
        <v>9.433962264150943E-3</v>
      </c>
    </row>
    <row r="72" spans="1:7" x14ac:dyDescent="0.25">
      <c r="A72" s="20" t="s">
        <v>660</v>
      </c>
      <c r="B72" s="15"/>
      <c r="C72" s="17">
        <v>0</v>
      </c>
      <c r="D72" s="15">
        <v>1</v>
      </c>
      <c r="E72" s="17">
        <v>9.433962264150943E-3</v>
      </c>
      <c r="F72" s="15">
        <v>1</v>
      </c>
      <c r="G72" s="17">
        <v>9.433962264150943E-3</v>
      </c>
    </row>
    <row r="73" spans="1:7" x14ac:dyDescent="0.25">
      <c r="A73" s="20" t="s">
        <v>310</v>
      </c>
      <c r="B73" s="15">
        <v>5</v>
      </c>
      <c r="C73" s="17">
        <v>4.716981132075472E-2</v>
      </c>
      <c r="D73" s="15">
        <v>2</v>
      </c>
      <c r="E73" s="17">
        <v>1.8867924528301886E-2</v>
      </c>
      <c r="F73" s="15">
        <v>7</v>
      </c>
      <c r="G73" s="17">
        <v>6.6037735849056603E-2</v>
      </c>
    </row>
    <row r="74" spans="1:7" x14ac:dyDescent="0.25">
      <c r="A74" s="20" t="s">
        <v>944</v>
      </c>
      <c r="B74" s="15">
        <v>59</v>
      </c>
      <c r="C74" s="17">
        <v>0.55660377358490565</v>
      </c>
      <c r="D74" s="15">
        <v>47</v>
      </c>
      <c r="E74" s="17">
        <v>0.44339622641509435</v>
      </c>
      <c r="F74" s="15">
        <v>106</v>
      </c>
      <c r="G74" s="17">
        <v>1</v>
      </c>
    </row>
    <row r="80" spans="1:7" x14ac:dyDescent="0.25">
      <c r="A80" s="19" t="s">
        <v>961</v>
      </c>
    </row>
    <row r="81" spans="1:6" x14ac:dyDescent="0.25">
      <c r="A81" s="19" t="s">
        <v>962</v>
      </c>
    </row>
    <row r="83" spans="1:6" x14ac:dyDescent="0.25">
      <c r="A83" s="19" t="s">
        <v>895</v>
      </c>
      <c r="B83" s="19" t="s">
        <v>66</v>
      </c>
      <c r="C83" s="19" t="s">
        <v>63</v>
      </c>
      <c r="D83" s="19" t="s">
        <v>896</v>
      </c>
      <c r="E83" s="19" t="s">
        <v>963</v>
      </c>
      <c r="F83" s="19" t="s">
        <v>964</v>
      </c>
    </row>
    <row r="84" spans="1:6" x14ac:dyDescent="0.25">
      <c r="A84" t="s">
        <v>108</v>
      </c>
      <c r="B84">
        <v>10</v>
      </c>
      <c r="C84" s="22">
        <v>12</v>
      </c>
      <c r="D84">
        <v>22</v>
      </c>
      <c r="E84">
        <v>106</v>
      </c>
      <c r="F84" s="18">
        <f>D84/E84</f>
        <v>0.20754716981132076</v>
      </c>
    </row>
    <row r="85" spans="1:6" x14ac:dyDescent="0.25">
      <c r="A85" t="s">
        <v>107</v>
      </c>
      <c r="B85">
        <v>8</v>
      </c>
      <c r="C85">
        <v>6</v>
      </c>
      <c r="D85">
        <v>14</v>
      </c>
      <c r="E85">
        <v>37</v>
      </c>
      <c r="F85" s="18">
        <f t="shared" ref="F85:F103" si="1">D85/E85</f>
        <v>0.3783783783783784</v>
      </c>
    </row>
    <row r="86" spans="1:6" x14ac:dyDescent="0.25">
      <c r="A86" t="s">
        <v>54</v>
      </c>
      <c r="B86">
        <v>8</v>
      </c>
      <c r="C86">
        <v>5</v>
      </c>
      <c r="D86">
        <v>13</v>
      </c>
      <c r="E86">
        <v>77</v>
      </c>
      <c r="F86" s="18">
        <f t="shared" si="1"/>
        <v>0.16883116883116883</v>
      </c>
    </row>
    <row r="87" spans="1:6" x14ac:dyDescent="0.25">
      <c r="A87" t="s">
        <v>75</v>
      </c>
      <c r="B87">
        <v>6</v>
      </c>
      <c r="C87">
        <v>3</v>
      </c>
      <c r="D87">
        <v>9</v>
      </c>
      <c r="E87">
        <v>27</v>
      </c>
      <c r="F87" s="18">
        <f t="shared" si="1"/>
        <v>0.33333333333333331</v>
      </c>
    </row>
    <row r="88" spans="1:6" x14ac:dyDescent="0.25">
      <c r="A88" t="s">
        <v>87</v>
      </c>
      <c r="B88">
        <v>4</v>
      </c>
      <c r="C88" s="22">
        <v>5</v>
      </c>
      <c r="D88">
        <v>9</v>
      </c>
      <c r="E88">
        <v>35</v>
      </c>
      <c r="F88" s="18">
        <f t="shared" si="1"/>
        <v>0.25714285714285712</v>
      </c>
    </row>
    <row r="89" spans="1:6" x14ac:dyDescent="0.25">
      <c r="A89" t="s">
        <v>74</v>
      </c>
      <c r="B89">
        <v>6</v>
      </c>
      <c r="C89">
        <v>2</v>
      </c>
      <c r="D89">
        <v>8</v>
      </c>
      <c r="E89">
        <v>25</v>
      </c>
      <c r="F89" s="18">
        <f t="shared" si="1"/>
        <v>0.32</v>
      </c>
    </row>
    <row r="90" spans="1:6" x14ac:dyDescent="0.25">
      <c r="A90" t="s">
        <v>110</v>
      </c>
      <c r="B90">
        <v>5</v>
      </c>
      <c r="C90">
        <v>2</v>
      </c>
      <c r="D90">
        <v>7</v>
      </c>
      <c r="E90">
        <v>17</v>
      </c>
      <c r="F90" s="18">
        <f t="shared" si="1"/>
        <v>0.41176470588235292</v>
      </c>
    </row>
    <row r="91" spans="1:6" x14ac:dyDescent="0.25">
      <c r="A91" t="s">
        <v>310</v>
      </c>
      <c r="B91">
        <v>5</v>
      </c>
      <c r="C91">
        <v>2</v>
      </c>
      <c r="D91">
        <v>7</v>
      </c>
      <c r="E91">
        <v>48</v>
      </c>
      <c r="F91" s="18">
        <f t="shared" si="1"/>
        <v>0.14583333333333334</v>
      </c>
    </row>
    <row r="92" spans="1:6" x14ac:dyDescent="0.25">
      <c r="A92" t="s">
        <v>272</v>
      </c>
      <c r="B92">
        <v>1</v>
      </c>
      <c r="C92" s="22">
        <v>2</v>
      </c>
      <c r="D92">
        <v>3</v>
      </c>
      <c r="E92">
        <v>23</v>
      </c>
      <c r="F92" s="18">
        <f t="shared" si="1"/>
        <v>0.13043478260869565</v>
      </c>
    </row>
    <row r="93" spans="1:6" x14ac:dyDescent="0.25">
      <c r="A93" t="s">
        <v>56</v>
      </c>
      <c r="C93" s="22">
        <v>2</v>
      </c>
      <c r="D93">
        <v>2</v>
      </c>
      <c r="E93">
        <v>6</v>
      </c>
      <c r="F93" s="18">
        <f t="shared" si="1"/>
        <v>0.33333333333333331</v>
      </c>
    </row>
    <row r="94" spans="1:6" x14ac:dyDescent="0.25">
      <c r="A94" t="s">
        <v>547</v>
      </c>
      <c r="C94" s="22">
        <v>2</v>
      </c>
      <c r="D94">
        <v>2</v>
      </c>
      <c r="E94">
        <v>16</v>
      </c>
      <c r="F94" s="18">
        <f t="shared" si="1"/>
        <v>0.125</v>
      </c>
    </row>
    <row r="95" spans="1:6" x14ac:dyDescent="0.25">
      <c r="A95" t="s">
        <v>757</v>
      </c>
      <c r="B95">
        <v>1</v>
      </c>
      <c r="C95">
        <v>1</v>
      </c>
      <c r="D95">
        <v>2</v>
      </c>
      <c r="E95">
        <v>11</v>
      </c>
      <c r="F95" s="18">
        <f t="shared" si="1"/>
        <v>0.18181818181818182</v>
      </c>
    </row>
    <row r="96" spans="1:6" x14ac:dyDescent="0.25">
      <c r="A96" t="s">
        <v>816</v>
      </c>
      <c r="B96">
        <v>1</v>
      </c>
      <c r="D96">
        <v>1</v>
      </c>
      <c r="E96">
        <v>3</v>
      </c>
      <c r="F96" s="18">
        <f t="shared" si="1"/>
        <v>0.33333333333333331</v>
      </c>
    </row>
    <row r="97" spans="1:6" x14ac:dyDescent="0.25">
      <c r="A97" t="s">
        <v>439</v>
      </c>
      <c r="B97">
        <v>1</v>
      </c>
      <c r="D97">
        <v>1</v>
      </c>
      <c r="E97">
        <v>5</v>
      </c>
      <c r="F97" s="18">
        <f t="shared" si="1"/>
        <v>0.2</v>
      </c>
    </row>
    <row r="98" spans="1:6" x14ac:dyDescent="0.25">
      <c r="A98" t="s">
        <v>755</v>
      </c>
      <c r="B98">
        <v>1</v>
      </c>
      <c r="D98">
        <v>1</v>
      </c>
      <c r="E98">
        <v>10</v>
      </c>
      <c r="F98" s="18">
        <f t="shared" si="1"/>
        <v>0.1</v>
      </c>
    </row>
    <row r="99" spans="1:6" x14ac:dyDescent="0.25">
      <c r="A99" t="s">
        <v>715</v>
      </c>
      <c r="B99">
        <v>1</v>
      </c>
      <c r="D99">
        <v>1</v>
      </c>
      <c r="E99">
        <v>19</v>
      </c>
      <c r="F99" s="18">
        <f t="shared" si="1"/>
        <v>5.2631578947368418E-2</v>
      </c>
    </row>
    <row r="100" spans="1:6" x14ac:dyDescent="0.25">
      <c r="A100" t="s">
        <v>131</v>
      </c>
      <c r="C100" s="22">
        <v>1</v>
      </c>
      <c r="D100">
        <v>1</v>
      </c>
      <c r="E100">
        <v>6</v>
      </c>
      <c r="F100" s="18">
        <f t="shared" si="1"/>
        <v>0.16666666666666666</v>
      </c>
    </row>
    <row r="101" spans="1:6" x14ac:dyDescent="0.25">
      <c r="A101" t="s">
        <v>463</v>
      </c>
      <c r="B101">
        <v>1</v>
      </c>
      <c r="D101">
        <v>1</v>
      </c>
      <c r="E101">
        <v>2</v>
      </c>
      <c r="F101" s="18">
        <f t="shared" si="1"/>
        <v>0.5</v>
      </c>
    </row>
    <row r="102" spans="1:6" x14ac:dyDescent="0.25">
      <c r="A102" t="s">
        <v>790</v>
      </c>
      <c r="C102" s="22">
        <v>1</v>
      </c>
      <c r="D102">
        <v>1</v>
      </c>
      <c r="E102">
        <v>35</v>
      </c>
      <c r="F102" s="18">
        <f t="shared" si="1"/>
        <v>2.8571428571428571E-2</v>
      </c>
    </row>
    <row r="103" spans="1:6" x14ac:dyDescent="0.25">
      <c r="A103" t="s">
        <v>660</v>
      </c>
      <c r="C103" s="22">
        <v>1</v>
      </c>
      <c r="D103">
        <v>1</v>
      </c>
      <c r="E103">
        <v>6</v>
      </c>
      <c r="F103" s="18">
        <f t="shared" si="1"/>
        <v>0.16666666666666666</v>
      </c>
    </row>
    <row r="104" spans="1:6" x14ac:dyDescent="0.25">
      <c r="A104" s="19" t="s">
        <v>966</v>
      </c>
      <c r="B104">
        <f>SUM(B84:B103)</f>
        <v>59</v>
      </c>
      <c r="C104">
        <f t="shared" ref="C104:D104" si="2">SUM(C84:C103)</f>
        <v>47</v>
      </c>
      <c r="D104">
        <f t="shared" si="2"/>
        <v>106</v>
      </c>
      <c r="F104" s="18"/>
    </row>
    <row r="105" spans="1:6" x14ac:dyDescent="0.25">
      <c r="A105" t="s">
        <v>889</v>
      </c>
      <c r="B105">
        <v>4</v>
      </c>
      <c r="D105">
        <v>4</v>
      </c>
    </row>
    <row r="106" spans="1:6" x14ac:dyDescent="0.25">
      <c r="A106" t="s">
        <v>953</v>
      </c>
      <c r="B106">
        <v>2</v>
      </c>
      <c r="C106">
        <v>5</v>
      </c>
      <c r="D106">
        <v>7</v>
      </c>
    </row>
    <row r="107" spans="1:6" x14ac:dyDescent="0.25">
      <c r="A107" t="s">
        <v>944</v>
      </c>
      <c r="B107">
        <v>65</v>
      </c>
      <c r="C107">
        <v>52</v>
      </c>
      <c r="D107">
        <v>117</v>
      </c>
    </row>
    <row r="120" spans="1:6" x14ac:dyDescent="0.25">
      <c r="A120" s="14" t="s">
        <v>898</v>
      </c>
      <c r="B120" t="s">
        <v>894</v>
      </c>
    </row>
    <row r="121" spans="1:6" x14ac:dyDescent="0.25">
      <c r="A121" s="14" t="s">
        <v>897</v>
      </c>
      <c r="B121" t="s">
        <v>891</v>
      </c>
    </row>
    <row r="123" spans="1:6" x14ac:dyDescent="0.25">
      <c r="B123" s="14" t="s">
        <v>948</v>
      </c>
    </row>
    <row r="124" spans="1:6" x14ac:dyDescent="0.25">
      <c r="B124" t="s">
        <v>122</v>
      </c>
      <c r="C124" t="s">
        <v>58</v>
      </c>
      <c r="D124" t="s">
        <v>111</v>
      </c>
      <c r="E124" t="s">
        <v>759</v>
      </c>
      <c r="F124" t="s">
        <v>944</v>
      </c>
    </row>
    <row r="125" spans="1:6" x14ac:dyDescent="0.25">
      <c r="A125" t="s">
        <v>965</v>
      </c>
      <c r="B125" s="15">
        <v>18</v>
      </c>
      <c r="C125" s="15">
        <v>19</v>
      </c>
      <c r="D125" s="15">
        <v>7</v>
      </c>
      <c r="E125" s="15">
        <v>3</v>
      </c>
      <c r="F125" s="15">
        <v>47</v>
      </c>
    </row>
  </sheetData>
  <sortState ref="A84:D103">
    <sortCondition descending="1" ref="D84:D103"/>
  </sortState>
  <pageMargins left="0.7" right="0.7" top="0.78740157499999996" bottom="0.78740157499999996"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34"/>
  <sheetViews>
    <sheetView topLeftCell="A19" workbookViewId="0">
      <selection activeCell="A42" sqref="A42"/>
    </sheetView>
  </sheetViews>
  <sheetFormatPr baseColWidth="10" defaultColWidth="10.7265625" defaultRowHeight="12.5" x14ac:dyDescent="0.25"/>
  <sheetData>
    <row r="9" spans="1:7" x14ac:dyDescent="0.25">
      <c r="A9" s="19" t="s">
        <v>892</v>
      </c>
    </row>
    <row r="11" spans="1:7" x14ac:dyDescent="0.25">
      <c r="A11" t="s">
        <v>1</v>
      </c>
      <c r="B11" t="s">
        <v>891</v>
      </c>
    </row>
    <row r="13" spans="1:7" x14ac:dyDescent="0.25">
      <c r="A13" s="19" t="s">
        <v>895</v>
      </c>
      <c r="B13" s="19" t="s">
        <v>893</v>
      </c>
      <c r="C13" s="19" t="s">
        <v>894</v>
      </c>
      <c r="D13" s="19" t="s">
        <v>893</v>
      </c>
      <c r="E13" s="19" t="s">
        <v>894</v>
      </c>
      <c r="F13" s="19" t="s">
        <v>896</v>
      </c>
      <c r="G13" s="19" t="s">
        <v>896</v>
      </c>
    </row>
    <row r="14" spans="1:7" x14ac:dyDescent="0.25">
      <c r="A14" t="s">
        <v>272</v>
      </c>
      <c r="B14">
        <v>1</v>
      </c>
      <c r="C14">
        <v>2</v>
      </c>
      <c r="D14" s="18">
        <v>9.433962264150943E-3</v>
      </c>
      <c r="E14" s="18">
        <v>1.8867924528301886E-2</v>
      </c>
      <c r="F14">
        <v>3</v>
      </c>
      <c r="G14" s="18">
        <v>2.8301886792452831E-2</v>
      </c>
    </row>
    <row r="15" spans="1:7" x14ac:dyDescent="0.25">
      <c r="A15" t="s">
        <v>110</v>
      </c>
      <c r="B15">
        <v>5</v>
      </c>
      <c r="C15">
        <v>2</v>
      </c>
      <c r="D15" s="18">
        <v>4.716981132075472E-2</v>
      </c>
      <c r="E15" s="18">
        <v>1.8867924528301886E-2</v>
      </c>
      <c r="F15">
        <v>7</v>
      </c>
      <c r="G15" s="18">
        <v>6.6037735849056603E-2</v>
      </c>
    </row>
    <row r="16" spans="1:7" x14ac:dyDescent="0.25">
      <c r="A16" t="s">
        <v>74</v>
      </c>
      <c r="B16">
        <v>6</v>
      </c>
      <c r="C16">
        <v>2</v>
      </c>
      <c r="D16" s="18">
        <v>5.6603773584905662E-2</v>
      </c>
      <c r="E16" s="18">
        <v>1.8867924528301886E-2</v>
      </c>
      <c r="F16">
        <v>8</v>
      </c>
      <c r="G16" s="18">
        <v>7.5471698113207544E-2</v>
      </c>
    </row>
    <row r="17" spans="1:7" x14ac:dyDescent="0.25">
      <c r="A17" t="s">
        <v>56</v>
      </c>
      <c r="C17">
        <v>2</v>
      </c>
      <c r="D17" s="18">
        <v>0</v>
      </c>
      <c r="E17" s="18">
        <v>1.8867924528301886E-2</v>
      </c>
      <c r="F17">
        <v>2</v>
      </c>
      <c r="G17" s="18">
        <v>1.8867924528301886E-2</v>
      </c>
    </row>
    <row r="18" spans="1:7" x14ac:dyDescent="0.25">
      <c r="A18" t="s">
        <v>108</v>
      </c>
      <c r="B18">
        <v>10</v>
      </c>
      <c r="C18">
        <v>12</v>
      </c>
      <c r="D18" s="18">
        <v>9.4339622641509441E-2</v>
      </c>
      <c r="E18" s="18">
        <v>0.11320754716981132</v>
      </c>
      <c r="F18">
        <v>22</v>
      </c>
      <c r="G18" s="18">
        <v>0.20754716981132076</v>
      </c>
    </row>
    <row r="19" spans="1:7" x14ac:dyDescent="0.25">
      <c r="A19" t="s">
        <v>547</v>
      </c>
      <c r="C19">
        <v>2</v>
      </c>
      <c r="D19" s="18">
        <v>0</v>
      </c>
      <c r="E19" s="18">
        <v>1.8867924528301886E-2</v>
      </c>
      <c r="F19">
        <v>2</v>
      </c>
      <c r="G19" s="18">
        <v>1.8867924528301886E-2</v>
      </c>
    </row>
    <row r="20" spans="1:7" x14ac:dyDescent="0.25">
      <c r="A20" t="s">
        <v>816</v>
      </c>
      <c r="B20">
        <v>1</v>
      </c>
      <c r="D20" s="18">
        <v>9.433962264150943E-3</v>
      </c>
      <c r="E20" s="18">
        <v>0</v>
      </c>
      <c r="F20">
        <v>1</v>
      </c>
      <c r="G20" s="18">
        <v>9.433962264150943E-3</v>
      </c>
    </row>
    <row r="21" spans="1:7" x14ac:dyDescent="0.25">
      <c r="A21" t="s">
        <v>439</v>
      </c>
      <c r="B21">
        <v>1</v>
      </c>
      <c r="D21" s="18">
        <v>9.433962264150943E-3</v>
      </c>
      <c r="E21" s="18">
        <v>0</v>
      </c>
      <c r="F21">
        <v>1</v>
      </c>
      <c r="G21" s="18">
        <v>9.433962264150943E-3</v>
      </c>
    </row>
    <row r="22" spans="1:7" x14ac:dyDescent="0.25">
      <c r="A22" t="s">
        <v>54</v>
      </c>
      <c r="B22">
        <v>8</v>
      </c>
      <c r="C22">
        <v>5</v>
      </c>
      <c r="D22" s="18">
        <v>7.5471698113207544E-2</v>
      </c>
      <c r="E22" s="18">
        <v>4.716981132075472E-2</v>
      </c>
      <c r="F22">
        <v>13</v>
      </c>
      <c r="G22" s="18">
        <v>0.12264150943396226</v>
      </c>
    </row>
    <row r="23" spans="1:7" x14ac:dyDescent="0.25">
      <c r="A23" t="s">
        <v>757</v>
      </c>
      <c r="B23">
        <v>1</v>
      </c>
      <c r="C23">
        <v>1</v>
      </c>
      <c r="D23" s="18">
        <v>9.433962264150943E-3</v>
      </c>
      <c r="E23" s="18">
        <v>9.433962264150943E-3</v>
      </c>
      <c r="F23">
        <v>2</v>
      </c>
      <c r="G23" s="18">
        <v>1.8867924528301886E-2</v>
      </c>
    </row>
    <row r="24" spans="1:7" x14ac:dyDescent="0.25">
      <c r="A24" t="s">
        <v>107</v>
      </c>
      <c r="B24">
        <v>8</v>
      </c>
      <c r="C24">
        <v>6</v>
      </c>
      <c r="D24" s="18">
        <v>7.5471698113207544E-2</v>
      </c>
      <c r="E24" s="18">
        <v>5.6603773584905662E-2</v>
      </c>
      <c r="F24">
        <v>14</v>
      </c>
      <c r="G24" s="18">
        <v>0.13207547169811321</v>
      </c>
    </row>
    <row r="25" spans="1:7" x14ac:dyDescent="0.25">
      <c r="A25" t="s">
        <v>755</v>
      </c>
      <c r="B25">
        <v>1</v>
      </c>
      <c r="D25" s="18">
        <v>9.433962264150943E-3</v>
      </c>
      <c r="E25" s="18">
        <v>0</v>
      </c>
      <c r="F25">
        <v>1</v>
      </c>
      <c r="G25" s="18">
        <v>9.433962264150943E-3</v>
      </c>
    </row>
    <row r="26" spans="1:7" x14ac:dyDescent="0.25">
      <c r="A26" t="s">
        <v>715</v>
      </c>
      <c r="B26">
        <v>1</v>
      </c>
      <c r="D26" s="18">
        <v>9.433962264150943E-3</v>
      </c>
      <c r="E26" s="18">
        <v>0</v>
      </c>
      <c r="F26">
        <v>1</v>
      </c>
      <c r="G26" s="18">
        <v>9.433962264150943E-3</v>
      </c>
    </row>
    <row r="27" spans="1:7" x14ac:dyDescent="0.25">
      <c r="A27" t="s">
        <v>75</v>
      </c>
      <c r="B27">
        <v>6</v>
      </c>
      <c r="C27">
        <v>3</v>
      </c>
      <c r="D27" s="18">
        <v>5.6603773584905662E-2</v>
      </c>
      <c r="E27" s="18">
        <v>2.8301886792452831E-2</v>
      </c>
      <c r="F27">
        <v>9</v>
      </c>
      <c r="G27" s="18">
        <v>8.4905660377358486E-2</v>
      </c>
    </row>
    <row r="28" spans="1:7" x14ac:dyDescent="0.25">
      <c r="A28" t="s">
        <v>131</v>
      </c>
      <c r="C28">
        <v>1</v>
      </c>
      <c r="D28" s="18">
        <v>0</v>
      </c>
      <c r="E28" s="18">
        <v>9.433962264150943E-3</v>
      </c>
      <c r="F28">
        <v>1</v>
      </c>
      <c r="G28" s="18">
        <v>9.433962264150943E-3</v>
      </c>
    </row>
    <row r="29" spans="1:7" x14ac:dyDescent="0.25">
      <c r="A29" t="s">
        <v>463</v>
      </c>
      <c r="B29">
        <v>1</v>
      </c>
      <c r="D29" s="18">
        <v>9.433962264150943E-3</v>
      </c>
      <c r="E29" s="18">
        <v>0</v>
      </c>
      <c r="F29">
        <v>1</v>
      </c>
      <c r="G29" s="18">
        <v>9.433962264150943E-3</v>
      </c>
    </row>
    <row r="30" spans="1:7" x14ac:dyDescent="0.25">
      <c r="A30" t="s">
        <v>87</v>
      </c>
      <c r="B30">
        <v>4</v>
      </c>
      <c r="C30">
        <v>5</v>
      </c>
      <c r="D30" s="18">
        <v>3.7735849056603772E-2</v>
      </c>
      <c r="E30" s="18">
        <v>4.716981132075472E-2</v>
      </c>
      <c r="F30">
        <v>9</v>
      </c>
      <c r="G30" s="18">
        <v>8.4905660377358486E-2</v>
      </c>
    </row>
    <row r="31" spans="1:7" x14ac:dyDescent="0.25">
      <c r="A31" t="s">
        <v>790</v>
      </c>
      <c r="C31">
        <v>1</v>
      </c>
      <c r="D31" s="18">
        <v>0</v>
      </c>
      <c r="E31" s="18">
        <v>9.433962264150943E-3</v>
      </c>
      <c r="F31">
        <v>1</v>
      </c>
      <c r="G31" s="18">
        <v>9.433962264150943E-3</v>
      </c>
    </row>
    <row r="32" spans="1:7" x14ac:dyDescent="0.25">
      <c r="A32" t="s">
        <v>660</v>
      </c>
      <c r="C32">
        <v>1</v>
      </c>
      <c r="D32" s="18">
        <v>0</v>
      </c>
      <c r="E32" s="18">
        <v>9.433962264150943E-3</v>
      </c>
      <c r="F32">
        <v>1</v>
      </c>
      <c r="G32" s="18">
        <v>9.433962264150943E-3</v>
      </c>
    </row>
    <row r="33" spans="1:7" x14ac:dyDescent="0.25">
      <c r="A33" t="s">
        <v>310</v>
      </c>
      <c r="B33">
        <v>5</v>
      </c>
      <c r="C33">
        <v>2</v>
      </c>
      <c r="D33" s="18">
        <v>4.716981132075472E-2</v>
      </c>
      <c r="E33" s="18">
        <v>1.8867924528301886E-2</v>
      </c>
      <c r="F33">
        <v>7</v>
      </c>
      <c r="G33" s="18">
        <v>6.6037735849056603E-2</v>
      </c>
    </row>
    <row r="34" spans="1:7" x14ac:dyDescent="0.25">
      <c r="A34" s="19" t="s">
        <v>896</v>
      </c>
      <c r="B34">
        <v>59</v>
      </c>
      <c r="C34">
        <v>47</v>
      </c>
      <c r="D34" s="18">
        <v>0.55660377358490565</v>
      </c>
      <c r="E34" s="18">
        <v>0.44339622641509435</v>
      </c>
      <c r="F34">
        <v>106</v>
      </c>
      <c r="G34" s="18">
        <v>1</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A106"/>
  <sheetViews>
    <sheetView workbookViewId="0">
      <pane ySplit="1" topLeftCell="A83" activePane="bottomLeft" state="frozen"/>
      <selection pane="bottomLeft" activeCell="A107" sqref="A107:XFD114"/>
    </sheetView>
  </sheetViews>
  <sheetFormatPr baseColWidth="10" defaultColWidth="14.453125" defaultRowHeight="15.75" customHeight="1" x14ac:dyDescent="0.25"/>
  <cols>
    <col min="1" max="59" width="21.54296875" customWidth="1"/>
  </cols>
  <sheetData>
    <row r="1" spans="1:53" ht="15.7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ht="15.75" customHeight="1" x14ac:dyDescent="0.25">
      <c r="A2" s="2">
        <v>43783.7153859838</v>
      </c>
      <c r="B2" s="3" t="s">
        <v>53</v>
      </c>
      <c r="C2" s="3" t="s">
        <v>54</v>
      </c>
      <c r="E2" s="3" t="s">
        <v>55</v>
      </c>
    </row>
    <row r="3" spans="1:53" ht="15.75" customHeight="1" x14ac:dyDescent="0.25">
      <c r="A3" s="2">
        <v>43783.729364942134</v>
      </c>
      <c r="B3" s="3" t="s">
        <v>53</v>
      </c>
      <c r="C3" s="3" t="s">
        <v>56</v>
      </c>
      <c r="E3" s="3" t="s">
        <v>57</v>
      </c>
      <c r="F3" s="3" t="s">
        <v>58</v>
      </c>
      <c r="H3" s="3" t="s">
        <v>59</v>
      </c>
      <c r="I3" s="3" t="s">
        <v>60</v>
      </c>
      <c r="J3" s="3" t="s">
        <v>60</v>
      </c>
      <c r="K3" s="3" t="s">
        <v>60</v>
      </c>
      <c r="L3" s="3" t="s">
        <v>60</v>
      </c>
      <c r="M3" s="3" t="s">
        <v>60</v>
      </c>
      <c r="N3" s="3" t="s">
        <v>60</v>
      </c>
      <c r="O3" s="3" t="s">
        <v>61</v>
      </c>
      <c r="Q3" s="3" t="s">
        <v>62</v>
      </c>
      <c r="R3" s="3" t="s">
        <v>63</v>
      </c>
      <c r="U3" s="3" t="s">
        <v>64</v>
      </c>
      <c r="V3" s="3" t="s">
        <v>65</v>
      </c>
      <c r="W3" s="3" t="s">
        <v>66</v>
      </c>
      <c r="Y3" s="3" t="s">
        <v>66</v>
      </c>
      <c r="AA3" s="3" t="s">
        <v>67</v>
      </c>
      <c r="AD3" s="3" t="s">
        <v>68</v>
      </c>
      <c r="AF3" s="3" t="s">
        <v>63</v>
      </c>
      <c r="AH3" s="3" t="s">
        <v>69</v>
      </c>
      <c r="AL3" s="3" t="s">
        <v>66</v>
      </c>
      <c r="AM3" s="3" t="s">
        <v>70</v>
      </c>
      <c r="AP3" s="3" t="s">
        <v>71</v>
      </c>
      <c r="AR3" s="3" t="s">
        <v>66</v>
      </c>
      <c r="AT3" s="3" t="s">
        <v>66</v>
      </c>
      <c r="AV3" s="3" t="s">
        <v>72</v>
      </c>
      <c r="AW3" s="3" t="s">
        <v>73</v>
      </c>
      <c r="AY3" s="3" t="s">
        <v>66</v>
      </c>
    </row>
    <row r="4" spans="1:53" ht="15.75" customHeight="1" x14ac:dyDescent="0.25">
      <c r="A4" s="2">
        <v>43783.737277349537</v>
      </c>
      <c r="B4" s="3" t="s">
        <v>53</v>
      </c>
      <c r="C4" s="3" t="s">
        <v>74</v>
      </c>
      <c r="E4" s="3" t="s">
        <v>55</v>
      </c>
    </row>
    <row r="5" spans="1:53" ht="15.75" customHeight="1" x14ac:dyDescent="0.25">
      <c r="A5" s="2">
        <v>43783.7424947338</v>
      </c>
      <c r="B5" s="3" t="s">
        <v>53</v>
      </c>
      <c r="C5" s="3" t="s">
        <v>75</v>
      </c>
      <c r="E5" s="3" t="s">
        <v>55</v>
      </c>
    </row>
    <row r="6" spans="1:53" ht="15.75" customHeight="1" x14ac:dyDescent="0.25">
      <c r="A6" s="2">
        <v>43783.747763831023</v>
      </c>
      <c r="B6" s="3" t="s">
        <v>53</v>
      </c>
      <c r="C6" s="3" t="s">
        <v>75</v>
      </c>
      <c r="E6" s="3" t="s">
        <v>55</v>
      </c>
      <c r="BA6" s="3" t="s">
        <v>76</v>
      </c>
    </row>
    <row r="7" spans="1:53" ht="15.75" customHeight="1" x14ac:dyDescent="0.25">
      <c r="A7" s="2">
        <v>43783.777999317128</v>
      </c>
      <c r="B7" s="3" t="s">
        <v>53</v>
      </c>
      <c r="C7" s="3" t="s">
        <v>75</v>
      </c>
      <c r="E7" s="3" t="s">
        <v>57</v>
      </c>
      <c r="F7" s="3" t="s">
        <v>58</v>
      </c>
      <c r="H7" s="3" t="s">
        <v>77</v>
      </c>
      <c r="I7" s="3" t="s">
        <v>60</v>
      </c>
      <c r="J7" s="3" t="s">
        <v>78</v>
      </c>
      <c r="K7" s="3" t="s">
        <v>78</v>
      </c>
      <c r="L7" s="3" t="s">
        <v>78</v>
      </c>
      <c r="M7" s="3" t="s">
        <v>60</v>
      </c>
      <c r="N7" s="3" t="s">
        <v>60</v>
      </c>
      <c r="O7" s="3" t="s">
        <v>61</v>
      </c>
      <c r="R7" s="3" t="s">
        <v>63</v>
      </c>
      <c r="T7" s="3" t="s">
        <v>79</v>
      </c>
      <c r="U7" s="3" t="s">
        <v>80</v>
      </c>
      <c r="W7" s="3" t="s">
        <v>63</v>
      </c>
      <c r="Y7" s="3" t="s">
        <v>66</v>
      </c>
      <c r="AA7" s="3" t="s">
        <v>81</v>
      </c>
      <c r="AD7" s="3" t="s">
        <v>82</v>
      </c>
      <c r="AF7" s="3" t="s">
        <v>63</v>
      </c>
      <c r="AH7" s="3" t="s">
        <v>69</v>
      </c>
      <c r="AL7" s="3" t="s">
        <v>66</v>
      </c>
      <c r="AP7" s="3" t="s">
        <v>83</v>
      </c>
      <c r="AR7" s="3" t="s">
        <v>63</v>
      </c>
      <c r="AS7" s="3" t="s">
        <v>84</v>
      </c>
      <c r="AT7" s="3" t="s">
        <v>63</v>
      </c>
      <c r="AU7" s="3" t="s">
        <v>85</v>
      </c>
      <c r="AW7" s="3" t="s">
        <v>86</v>
      </c>
      <c r="AY7" s="3" t="s">
        <v>66</v>
      </c>
    </row>
    <row r="8" spans="1:53" ht="15.75" customHeight="1" x14ac:dyDescent="0.25">
      <c r="A8" s="2">
        <v>43783.785487407411</v>
      </c>
      <c r="B8" s="3" t="s">
        <v>53</v>
      </c>
      <c r="C8" s="3" t="s">
        <v>87</v>
      </c>
      <c r="E8" s="3" t="s">
        <v>57</v>
      </c>
      <c r="F8" s="3" t="s">
        <v>58</v>
      </c>
      <c r="H8" s="3" t="s">
        <v>88</v>
      </c>
      <c r="I8" s="3" t="s">
        <v>89</v>
      </c>
      <c r="J8" s="3" t="s">
        <v>89</v>
      </c>
      <c r="K8" s="3" t="s">
        <v>89</v>
      </c>
      <c r="L8" s="3" t="s">
        <v>89</v>
      </c>
      <c r="M8" s="3" t="s">
        <v>60</v>
      </c>
      <c r="N8" s="3" t="s">
        <v>89</v>
      </c>
      <c r="O8" s="3" t="s">
        <v>90</v>
      </c>
      <c r="P8" s="3" t="s">
        <v>91</v>
      </c>
      <c r="Q8" s="3" t="s">
        <v>92</v>
      </c>
      <c r="R8" s="3" t="s">
        <v>66</v>
      </c>
      <c r="S8" s="3" t="s">
        <v>93</v>
      </c>
      <c r="T8" s="3" t="s">
        <v>94</v>
      </c>
      <c r="U8" s="3" t="s">
        <v>80</v>
      </c>
      <c r="V8" s="3" t="s">
        <v>95</v>
      </c>
      <c r="W8" s="3" t="s">
        <v>66</v>
      </c>
      <c r="X8" s="3" t="s">
        <v>96</v>
      </c>
      <c r="Y8" s="3" t="s">
        <v>66</v>
      </c>
      <c r="Z8" s="3" t="s">
        <v>97</v>
      </c>
      <c r="AA8" s="3" t="s">
        <v>81</v>
      </c>
      <c r="AC8" s="3" t="s">
        <v>98</v>
      </c>
      <c r="AD8" s="3" t="s">
        <v>82</v>
      </c>
      <c r="AE8" s="3" t="s">
        <v>99</v>
      </c>
      <c r="AF8" s="3" t="s">
        <v>63</v>
      </c>
      <c r="AG8" s="3" t="s">
        <v>100</v>
      </c>
      <c r="AH8" s="3" t="s">
        <v>69</v>
      </c>
      <c r="AL8" s="3" t="s">
        <v>63</v>
      </c>
      <c r="AM8" s="3" t="s">
        <v>101</v>
      </c>
      <c r="AN8" s="3" t="s">
        <v>102</v>
      </c>
      <c r="AO8" s="3" t="s">
        <v>102</v>
      </c>
      <c r="AP8" s="3" t="s">
        <v>102</v>
      </c>
      <c r="AQ8" s="3" t="s">
        <v>102</v>
      </c>
      <c r="AR8" s="3" t="s">
        <v>66</v>
      </c>
      <c r="AS8" s="3" t="s">
        <v>103</v>
      </c>
      <c r="AT8" s="3" t="s">
        <v>66</v>
      </c>
      <c r="AU8" s="3" t="s">
        <v>104</v>
      </c>
      <c r="AV8" s="3" t="s">
        <v>105</v>
      </c>
      <c r="AW8" s="3" t="s">
        <v>106</v>
      </c>
      <c r="AY8" s="3" t="s">
        <v>63</v>
      </c>
    </row>
    <row r="9" spans="1:53" ht="15.75" customHeight="1" x14ac:dyDescent="0.25">
      <c r="A9" s="2">
        <v>43783.787476793979</v>
      </c>
      <c r="B9" s="3" t="s">
        <v>53</v>
      </c>
      <c r="C9" s="3" t="s">
        <v>107</v>
      </c>
      <c r="E9" s="3" t="s">
        <v>55</v>
      </c>
    </row>
    <row r="10" spans="1:53" ht="15.75" customHeight="1" x14ac:dyDescent="0.25">
      <c r="A10" s="2">
        <v>43783.798819189818</v>
      </c>
      <c r="B10" s="3" t="s">
        <v>53</v>
      </c>
      <c r="C10" s="3" t="s">
        <v>108</v>
      </c>
      <c r="E10" s="3" t="s">
        <v>55</v>
      </c>
      <c r="BA10" s="3" t="s">
        <v>109</v>
      </c>
    </row>
    <row r="11" spans="1:53" ht="15.75" customHeight="1" x14ac:dyDescent="0.25">
      <c r="A11" s="2">
        <v>43783.808700347217</v>
      </c>
      <c r="B11" s="3" t="s">
        <v>53</v>
      </c>
      <c r="C11" s="3" t="s">
        <v>87</v>
      </c>
      <c r="E11" s="3" t="s">
        <v>55</v>
      </c>
    </row>
    <row r="12" spans="1:53" ht="15.75" customHeight="1" x14ac:dyDescent="0.25">
      <c r="A12" s="2">
        <v>43783.821342881944</v>
      </c>
      <c r="B12" s="3" t="s">
        <v>53</v>
      </c>
      <c r="C12" s="3" t="s">
        <v>74</v>
      </c>
      <c r="E12" s="3" t="s">
        <v>55</v>
      </c>
    </row>
    <row r="13" spans="1:53" ht="15.75" customHeight="1" x14ac:dyDescent="0.25">
      <c r="A13" s="2">
        <v>43783.828319791668</v>
      </c>
      <c r="B13" s="3" t="s">
        <v>53</v>
      </c>
      <c r="C13" s="3" t="s">
        <v>75</v>
      </c>
      <c r="E13" s="3" t="s">
        <v>55</v>
      </c>
    </row>
    <row r="14" spans="1:53" ht="15.75" customHeight="1" x14ac:dyDescent="0.25">
      <c r="A14" s="2">
        <v>43783.829602951388</v>
      </c>
      <c r="B14" s="3" t="s">
        <v>53</v>
      </c>
      <c r="C14" s="3" t="s">
        <v>110</v>
      </c>
      <c r="E14" s="3" t="s">
        <v>55</v>
      </c>
    </row>
    <row r="15" spans="1:53" ht="15.75" customHeight="1" x14ac:dyDescent="0.25">
      <c r="A15" s="2">
        <v>43783.83370625</v>
      </c>
      <c r="B15" s="3" t="s">
        <v>53</v>
      </c>
      <c r="C15" s="3" t="s">
        <v>108</v>
      </c>
      <c r="E15" s="3" t="s">
        <v>55</v>
      </c>
    </row>
    <row r="16" spans="1:53" ht="15.75" customHeight="1" x14ac:dyDescent="0.25">
      <c r="A16" s="2">
        <v>43783.849636331019</v>
      </c>
      <c r="B16" s="3" t="s">
        <v>53</v>
      </c>
      <c r="C16" s="3" t="s">
        <v>54</v>
      </c>
      <c r="E16" s="3" t="s">
        <v>57</v>
      </c>
      <c r="F16" s="3" t="s">
        <v>111</v>
      </c>
      <c r="H16" s="3" t="s">
        <v>112</v>
      </c>
      <c r="I16" s="3" t="s">
        <v>89</v>
      </c>
      <c r="J16" s="3" t="s">
        <v>89</v>
      </c>
      <c r="K16" s="3" t="s">
        <v>78</v>
      </c>
      <c r="L16" s="3" t="s">
        <v>78</v>
      </c>
      <c r="M16" s="3" t="s">
        <v>78</v>
      </c>
      <c r="N16" s="3" t="s">
        <v>89</v>
      </c>
      <c r="O16" s="3" t="s">
        <v>61</v>
      </c>
      <c r="R16" s="3" t="s">
        <v>66</v>
      </c>
      <c r="S16" s="3" t="s">
        <v>113</v>
      </c>
      <c r="T16" s="3" t="s">
        <v>114</v>
      </c>
      <c r="U16" s="3" t="s">
        <v>80</v>
      </c>
      <c r="V16" s="3" t="s">
        <v>115</v>
      </c>
      <c r="W16" s="3" t="s">
        <v>66</v>
      </c>
      <c r="X16" s="3" t="s">
        <v>116</v>
      </c>
      <c r="Y16" s="3" t="s">
        <v>66</v>
      </c>
      <c r="Z16" s="3" t="s">
        <v>97</v>
      </c>
      <c r="AA16" s="3" t="s">
        <v>67</v>
      </c>
      <c r="AB16" s="3" t="s">
        <v>117</v>
      </c>
      <c r="AC16" s="3" t="s">
        <v>98</v>
      </c>
      <c r="AD16" s="3" t="s">
        <v>68</v>
      </c>
      <c r="AE16" s="3" t="s">
        <v>118</v>
      </c>
      <c r="AF16" s="3" t="s">
        <v>63</v>
      </c>
      <c r="AG16" s="3" t="s">
        <v>119</v>
      </c>
      <c r="AH16" s="3" t="s">
        <v>69</v>
      </c>
      <c r="AL16" s="3" t="s">
        <v>66</v>
      </c>
      <c r="AM16" s="3" t="s">
        <v>120</v>
      </c>
      <c r="AR16" s="3" t="s">
        <v>66</v>
      </c>
      <c r="AS16" s="3" t="s">
        <v>121</v>
      </c>
      <c r="AT16" s="3" t="s">
        <v>63</v>
      </c>
      <c r="AW16" s="3" t="s">
        <v>106</v>
      </c>
      <c r="AY16" s="3" t="s">
        <v>66</v>
      </c>
      <c r="AZ16" s="3" t="s">
        <v>97</v>
      </c>
    </row>
    <row r="17" spans="1:53" ht="15.75" customHeight="1" x14ac:dyDescent="0.25">
      <c r="A17" s="2">
        <v>43783.861059872681</v>
      </c>
      <c r="B17" s="3" t="s">
        <v>53</v>
      </c>
      <c r="C17" s="3" t="s">
        <v>108</v>
      </c>
      <c r="E17" s="3" t="s">
        <v>57</v>
      </c>
      <c r="F17" s="3" t="s">
        <v>122</v>
      </c>
      <c r="H17" s="3" t="s">
        <v>123</v>
      </c>
      <c r="I17" s="3" t="s">
        <v>60</v>
      </c>
      <c r="J17" s="3" t="s">
        <v>78</v>
      </c>
      <c r="K17" s="3" t="s">
        <v>89</v>
      </c>
      <c r="L17" s="3" t="s">
        <v>89</v>
      </c>
      <c r="M17" s="3" t="s">
        <v>89</v>
      </c>
      <c r="N17" s="3" t="s">
        <v>89</v>
      </c>
      <c r="O17" s="3" t="s">
        <v>90</v>
      </c>
      <c r="R17" s="3" t="s">
        <v>66</v>
      </c>
      <c r="S17" s="3" t="s">
        <v>124</v>
      </c>
      <c r="T17" s="3" t="s">
        <v>125</v>
      </c>
      <c r="U17" s="3" t="s">
        <v>80</v>
      </c>
      <c r="V17" s="3" t="s">
        <v>125</v>
      </c>
      <c r="W17" s="3" t="s">
        <v>66</v>
      </c>
      <c r="X17" s="3" t="s">
        <v>126</v>
      </c>
      <c r="Y17" s="3" t="s">
        <v>66</v>
      </c>
      <c r="Z17" s="3" t="s">
        <v>127</v>
      </c>
      <c r="AA17" s="3" t="s">
        <v>67</v>
      </c>
      <c r="AB17" s="3" t="s">
        <v>128</v>
      </c>
      <c r="AD17" s="3" t="s">
        <v>129</v>
      </c>
      <c r="AF17" s="3" t="s">
        <v>66</v>
      </c>
      <c r="AH17" s="3" t="s">
        <v>69</v>
      </c>
      <c r="AL17" s="3" t="s">
        <v>66</v>
      </c>
      <c r="AR17" s="3" t="s">
        <v>66</v>
      </c>
      <c r="AT17" s="3" t="s">
        <v>63</v>
      </c>
      <c r="AW17" s="3" t="s">
        <v>106</v>
      </c>
      <c r="AY17" s="3" t="s">
        <v>63</v>
      </c>
    </row>
    <row r="18" spans="1:53" ht="15.75" customHeight="1" x14ac:dyDescent="0.25">
      <c r="A18" s="2">
        <v>43783.861799768521</v>
      </c>
      <c r="B18" s="3" t="s">
        <v>53</v>
      </c>
      <c r="C18" s="3" t="s">
        <v>54</v>
      </c>
      <c r="E18" s="3" t="s">
        <v>55</v>
      </c>
    </row>
    <row r="19" spans="1:53" ht="15.75" customHeight="1" x14ac:dyDescent="0.25">
      <c r="A19" s="2">
        <v>43783.869355798612</v>
      </c>
      <c r="B19" s="3" t="s">
        <v>53</v>
      </c>
      <c r="C19" s="3" t="s">
        <v>108</v>
      </c>
      <c r="E19" s="3" t="s">
        <v>55</v>
      </c>
    </row>
    <row r="20" spans="1:53" ht="15.75" customHeight="1" x14ac:dyDescent="0.25">
      <c r="A20" s="2">
        <v>43783.873360555561</v>
      </c>
      <c r="B20" s="3" t="s">
        <v>53</v>
      </c>
      <c r="C20" s="3" t="s">
        <v>108</v>
      </c>
      <c r="E20" s="3" t="s">
        <v>57</v>
      </c>
      <c r="F20" s="3" t="s">
        <v>58</v>
      </c>
      <c r="H20" s="3" t="s">
        <v>130</v>
      </c>
      <c r="I20" s="3" t="s">
        <v>60</v>
      </c>
      <c r="J20" s="3" t="s">
        <v>60</v>
      </c>
      <c r="K20" s="3" t="s">
        <v>60</v>
      </c>
      <c r="L20" s="3" t="s">
        <v>78</v>
      </c>
      <c r="M20" s="3" t="s">
        <v>60</v>
      </c>
      <c r="N20" s="3" t="s">
        <v>60</v>
      </c>
      <c r="O20" s="3" t="s">
        <v>90</v>
      </c>
      <c r="R20" s="3" t="s">
        <v>63</v>
      </c>
      <c r="U20" s="3" t="s">
        <v>80</v>
      </c>
      <c r="W20" s="3" t="s">
        <v>66</v>
      </c>
      <c r="Y20" s="3" t="s">
        <v>66</v>
      </c>
      <c r="AA20" s="3" t="s">
        <v>81</v>
      </c>
      <c r="AD20" s="3" t="s">
        <v>68</v>
      </c>
      <c r="AF20" s="3" t="s">
        <v>66</v>
      </c>
      <c r="AH20" s="3" t="s">
        <v>69</v>
      </c>
      <c r="AL20" s="3" t="s">
        <v>66</v>
      </c>
      <c r="AR20" s="3" t="s">
        <v>66</v>
      </c>
      <c r="AT20" s="3" t="s">
        <v>66</v>
      </c>
      <c r="AW20" s="3" t="s">
        <v>106</v>
      </c>
      <c r="AY20" s="3" t="s">
        <v>66</v>
      </c>
    </row>
    <row r="21" spans="1:53" ht="15.75" customHeight="1" x14ac:dyDescent="0.25">
      <c r="A21" s="2">
        <v>43783.881266226846</v>
      </c>
      <c r="B21" s="3" t="s">
        <v>53</v>
      </c>
      <c r="C21" s="3" t="s">
        <v>110</v>
      </c>
      <c r="E21" s="3" t="s">
        <v>55</v>
      </c>
    </row>
    <row r="22" spans="1:53" ht="15.75" customHeight="1" x14ac:dyDescent="0.25">
      <c r="A22" s="2">
        <v>43783.896984224542</v>
      </c>
      <c r="B22" s="3" t="s">
        <v>53</v>
      </c>
      <c r="C22" s="3" t="s">
        <v>131</v>
      </c>
      <c r="E22" s="3" t="s">
        <v>57</v>
      </c>
      <c r="F22" s="3" t="s">
        <v>58</v>
      </c>
      <c r="H22" s="3" t="s">
        <v>132</v>
      </c>
      <c r="I22" s="3" t="s">
        <v>60</v>
      </c>
      <c r="J22" s="3" t="s">
        <v>60</v>
      </c>
      <c r="K22" s="3" t="s">
        <v>78</v>
      </c>
      <c r="L22" s="3" t="s">
        <v>78</v>
      </c>
      <c r="M22" s="3" t="s">
        <v>78</v>
      </c>
      <c r="N22" s="3" t="s">
        <v>60</v>
      </c>
      <c r="O22" s="3" t="s">
        <v>61</v>
      </c>
      <c r="R22" s="3" t="s">
        <v>66</v>
      </c>
      <c r="S22" s="3" t="s">
        <v>133</v>
      </c>
      <c r="T22" s="3" t="s">
        <v>134</v>
      </c>
      <c r="U22" s="3" t="s">
        <v>80</v>
      </c>
      <c r="V22" s="3" t="s">
        <v>135</v>
      </c>
      <c r="W22" s="3" t="s">
        <v>66</v>
      </c>
      <c r="X22" s="3" t="s">
        <v>136</v>
      </c>
      <c r="Y22" s="3" t="s">
        <v>66</v>
      </c>
      <c r="Z22" s="3" t="s">
        <v>137</v>
      </c>
      <c r="AA22" s="3" t="s">
        <v>81</v>
      </c>
      <c r="AB22" s="3" t="s">
        <v>138</v>
      </c>
      <c r="AD22" s="3" t="s">
        <v>68</v>
      </c>
      <c r="AE22" s="3" t="s">
        <v>139</v>
      </c>
      <c r="AF22" s="3" t="s">
        <v>63</v>
      </c>
      <c r="AG22" s="3" t="s">
        <v>140</v>
      </c>
      <c r="AH22" s="3" t="s">
        <v>69</v>
      </c>
      <c r="AL22" s="3" t="s">
        <v>63</v>
      </c>
      <c r="AM22" s="3" t="s">
        <v>141</v>
      </c>
      <c r="AP22" s="3" t="s">
        <v>142</v>
      </c>
      <c r="AQ22" s="3" t="s">
        <v>143</v>
      </c>
      <c r="AR22" s="3" t="s">
        <v>66</v>
      </c>
      <c r="AS22" s="3" t="s">
        <v>144</v>
      </c>
      <c r="AT22" s="3" t="s">
        <v>66</v>
      </c>
      <c r="AU22" s="3" t="s">
        <v>145</v>
      </c>
      <c r="AW22" s="3" t="s">
        <v>73</v>
      </c>
      <c r="AX22" s="3" t="s">
        <v>146</v>
      </c>
      <c r="AY22" s="3" t="s">
        <v>66</v>
      </c>
      <c r="AZ22" s="3" t="s">
        <v>97</v>
      </c>
    </row>
    <row r="23" spans="1:53" ht="15.75" customHeight="1" x14ac:dyDescent="0.25">
      <c r="A23" s="2">
        <v>43783.911377407407</v>
      </c>
      <c r="B23" s="3" t="s">
        <v>53</v>
      </c>
      <c r="C23" s="3" t="s">
        <v>108</v>
      </c>
      <c r="E23" s="3" t="s">
        <v>57</v>
      </c>
      <c r="F23" s="3" t="s">
        <v>122</v>
      </c>
      <c r="G23" s="3" t="s">
        <v>147</v>
      </c>
      <c r="H23" s="3" t="s">
        <v>148</v>
      </c>
      <c r="I23" s="3" t="s">
        <v>89</v>
      </c>
      <c r="J23" s="3" t="s">
        <v>89</v>
      </c>
      <c r="K23" s="3" t="s">
        <v>89</v>
      </c>
      <c r="L23" s="3" t="s">
        <v>78</v>
      </c>
      <c r="M23" s="3" t="s">
        <v>89</v>
      </c>
      <c r="N23" s="3" t="s">
        <v>89</v>
      </c>
      <c r="O23" s="3" t="s">
        <v>61</v>
      </c>
      <c r="Q23" s="3" t="s">
        <v>149</v>
      </c>
      <c r="R23" s="3" t="s">
        <v>66</v>
      </c>
      <c r="S23" s="3" t="s">
        <v>150</v>
      </c>
      <c r="T23" s="3" t="s">
        <v>151</v>
      </c>
      <c r="U23" s="3" t="s">
        <v>80</v>
      </c>
      <c r="V23" s="3" t="s">
        <v>152</v>
      </c>
      <c r="W23" s="3" t="s">
        <v>66</v>
      </c>
      <c r="X23" s="3" t="s">
        <v>153</v>
      </c>
      <c r="Y23" s="3" t="s">
        <v>66</v>
      </c>
      <c r="Z23" s="3" t="s">
        <v>154</v>
      </c>
      <c r="AA23" s="3" t="s">
        <v>81</v>
      </c>
      <c r="AB23" s="3" t="s">
        <v>155</v>
      </c>
      <c r="AC23" s="3" t="s">
        <v>156</v>
      </c>
      <c r="AD23" s="3" t="s">
        <v>68</v>
      </c>
      <c r="AF23" s="3" t="s">
        <v>66</v>
      </c>
      <c r="AG23" s="3" t="s">
        <v>157</v>
      </c>
      <c r="AH23" s="3" t="s">
        <v>69</v>
      </c>
      <c r="AL23" s="3" t="s">
        <v>63</v>
      </c>
      <c r="AM23" s="3" t="s">
        <v>158</v>
      </c>
      <c r="AQ23" s="3" t="s">
        <v>159</v>
      </c>
      <c r="AR23" s="3" t="s">
        <v>63</v>
      </c>
      <c r="AS23" s="3" t="s">
        <v>160</v>
      </c>
      <c r="AT23" s="3" t="s">
        <v>63</v>
      </c>
      <c r="AU23" s="3" t="s">
        <v>161</v>
      </c>
      <c r="AW23" s="3" t="s">
        <v>106</v>
      </c>
      <c r="AX23" s="3" t="s">
        <v>162</v>
      </c>
      <c r="AY23" s="3" t="s">
        <v>66</v>
      </c>
      <c r="AZ23" s="3" t="s">
        <v>163</v>
      </c>
    </row>
    <row r="24" spans="1:53" ht="15.75" customHeight="1" x14ac:dyDescent="0.25">
      <c r="A24" s="2">
        <v>43783.966017418978</v>
      </c>
      <c r="B24" s="3" t="s">
        <v>53</v>
      </c>
      <c r="C24" s="3" t="s">
        <v>108</v>
      </c>
      <c r="E24" s="3" t="s">
        <v>57</v>
      </c>
      <c r="F24" s="3" t="s">
        <v>58</v>
      </c>
      <c r="G24" s="3" t="s">
        <v>164</v>
      </c>
      <c r="H24" s="3" t="s">
        <v>164</v>
      </c>
      <c r="I24" s="3" t="s">
        <v>60</v>
      </c>
      <c r="J24" s="3" t="s">
        <v>60</v>
      </c>
      <c r="K24" s="3" t="s">
        <v>60</v>
      </c>
      <c r="L24" s="3" t="s">
        <v>60</v>
      </c>
      <c r="M24" s="3" t="s">
        <v>60</v>
      </c>
      <c r="N24" s="3" t="s">
        <v>60</v>
      </c>
      <c r="O24" s="3" t="s">
        <v>61</v>
      </c>
      <c r="R24" s="3" t="s">
        <v>66</v>
      </c>
      <c r="S24" s="3" t="s">
        <v>165</v>
      </c>
      <c r="T24" s="3" t="s">
        <v>166</v>
      </c>
      <c r="U24" s="3" t="s">
        <v>80</v>
      </c>
      <c r="V24" s="3" t="s">
        <v>167</v>
      </c>
      <c r="W24" s="3" t="s">
        <v>66</v>
      </c>
      <c r="X24" s="3" t="s">
        <v>168</v>
      </c>
      <c r="Y24" s="3" t="s">
        <v>66</v>
      </c>
      <c r="Z24" s="3" t="s">
        <v>169</v>
      </c>
      <c r="AA24" s="3" t="s">
        <v>81</v>
      </c>
      <c r="AB24" s="3" t="s">
        <v>170</v>
      </c>
      <c r="AC24" s="3" t="s">
        <v>171</v>
      </c>
      <c r="AD24" s="3" t="s">
        <v>82</v>
      </c>
      <c r="AE24" s="3" t="s">
        <v>172</v>
      </c>
      <c r="AF24" s="3" t="s">
        <v>63</v>
      </c>
      <c r="AG24" s="3" t="s">
        <v>173</v>
      </c>
      <c r="AH24" s="3" t="s">
        <v>69</v>
      </c>
      <c r="AK24" s="3" t="s">
        <v>174</v>
      </c>
      <c r="AL24" s="3" t="s">
        <v>66</v>
      </c>
      <c r="AM24" s="3" t="s">
        <v>175</v>
      </c>
      <c r="AN24" s="3" t="s">
        <v>176</v>
      </c>
      <c r="AO24" s="3" t="s">
        <v>176</v>
      </c>
      <c r="AP24" s="3" t="s">
        <v>177</v>
      </c>
      <c r="AR24" s="3" t="s">
        <v>66</v>
      </c>
      <c r="AS24" s="3" t="s">
        <v>178</v>
      </c>
      <c r="AT24" s="3" t="s">
        <v>63</v>
      </c>
      <c r="AU24" s="3" t="s">
        <v>179</v>
      </c>
      <c r="AW24" s="3" t="s">
        <v>86</v>
      </c>
      <c r="AX24" s="3" t="s">
        <v>180</v>
      </c>
      <c r="AY24" s="3" t="s">
        <v>63</v>
      </c>
      <c r="AZ24" s="3" t="s">
        <v>181</v>
      </c>
      <c r="BA24" s="3" t="s">
        <v>182</v>
      </c>
    </row>
    <row r="25" spans="1:53" ht="15.75" customHeight="1" x14ac:dyDescent="0.25">
      <c r="A25" s="2">
        <v>43784.273701608792</v>
      </c>
      <c r="B25" s="3" t="s">
        <v>53</v>
      </c>
      <c r="C25" s="3" t="s">
        <v>54</v>
      </c>
      <c r="E25" s="3" t="s">
        <v>55</v>
      </c>
    </row>
    <row r="26" spans="1:53" ht="15.75" customHeight="1" x14ac:dyDescent="0.25">
      <c r="A26" s="2">
        <v>43784.321442986111</v>
      </c>
      <c r="B26" s="3" t="s">
        <v>53</v>
      </c>
      <c r="C26" s="3" t="s">
        <v>108</v>
      </c>
      <c r="E26" s="3" t="s">
        <v>55</v>
      </c>
    </row>
    <row r="27" spans="1:53" ht="15.75" customHeight="1" x14ac:dyDescent="0.25">
      <c r="A27" s="2">
        <v>43784.340070439815</v>
      </c>
      <c r="B27" s="3" t="s">
        <v>53</v>
      </c>
      <c r="C27" s="3" t="s">
        <v>74</v>
      </c>
      <c r="E27" s="3" t="s">
        <v>55</v>
      </c>
    </row>
    <row r="28" spans="1:53" ht="15.75" customHeight="1" x14ac:dyDescent="0.25">
      <c r="A28" s="2">
        <v>43784.354116516202</v>
      </c>
      <c r="B28" s="3" t="s">
        <v>53</v>
      </c>
      <c r="C28" s="3" t="s">
        <v>74</v>
      </c>
      <c r="E28" s="3" t="s">
        <v>57</v>
      </c>
      <c r="F28" s="3" t="s">
        <v>122</v>
      </c>
      <c r="G28" s="3" t="s">
        <v>183</v>
      </c>
      <c r="H28" s="3" t="s">
        <v>184</v>
      </c>
      <c r="I28" s="3" t="s">
        <v>60</v>
      </c>
      <c r="J28" s="3" t="s">
        <v>78</v>
      </c>
      <c r="K28" s="3" t="s">
        <v>78</v>
      </c>
      <c r="L28" s="3" t="s">
        <v>78</v>
      </c>
      <c r="M28" s="3" t="s">
        <v>78</v>
      </c>
      <c r="N28" s="3" t="s">
        <v>60</v>
      </c>
      <c r="O28" s="3" t="s">
        <v>61</v>
      </c>
      <c r="R28" s="3" t="s">
        <v>66</v>
      </c>
      <c r="S28" s="3" t="s">
        <v>185</v>
      </c>
      <c r="T28" s="3" t="s">
        <v>186</v>
      </c>
      <c r="U28" s="3" t="s">
        <v>64</v>
      </c>
      <c r="V28" s="3" t="s">
        <v>187</v>
      </c>
      <c r="W28" s="3" t="s">
        <v>66</v>
      </c>
      <c r="X28" s="3" t="s">
        <v>188</v>
      </c>
      <c r="Y28" s="3" t="s">
        <v>66</v>
      </c>
      <c r="Z28" s="3" t="s">
        <v>189</v>
      </c>
      <c r="AA28" s="3" t="s">
        <v>67</v>
      </c>
      <c r="AB28" s="3" t="s">
        <v>190</v>
      </c>
      <c r="AC28" s="3" t="s">
        <v>63</v>
      </c>
      <c r="AD28" s="3" t="s">
        <v>68</v>
      </c>
      <c r="AF28" s="3" t="s">
        <v>66</v>
      </c>
      <c r="AH28" s="3" t="s">
        <v>69</v>
      </c>
      <c r="AL28" s="3" t="s">
        <v>63</v>
      </c>
      <c r="AR28" s="3" t="s">
        <v>63</v>
      </c>
      <c r="AT28" s="3" t="s">
        <v>66</v>
      </c>
      <c r="AW28" s="3" t="s">
        <v>73</v>
      </c>
      <c r="AY28" s="3" t="s">
        <v>63</v>
      </c>
    </row>
    <row r="29" spans="1:53" ht="15.75" customHeight="1" x14ac:dyDescent="0.25">
      <c r="A29" s="2">
        <v>43784.368858344911</v>
      </c>
      <c r="B29" s="3" t="s">
        <v>53</v>
      </c>
      <c r="C29" s="3" t="s">
        <v>108</v>
      </c>
      <c r="E29" s="3" t="s">
        <v>55</v>
      </c>
      <c r="BA29" s="3" t="s">
        <v>191</v>
      </c>
    </row>
    <row r="30" spans="1:53" ht="15.75" customHeight="1" x14ac:dyDescent="0.25">
      <c r="A30" s="2">
        <v>43784.414684733798</v>
      </c>
      <c r="B30" s="3" t="s">
        <v>53</v>
      </c>
      <c r="C30" s="3" t="s">
        <v>87</v>
      </c>
      <c r="E30" s="3" t="s">
        <v>57</v>
      </c>
      <c r="F30" s="3" t="s">
        <v>111</v>
      </c>
      <c r="G30" s="3" t="s">
        <v>192</v>
      </c>
      <c r="H30" s="3" t="s">
        <v>193</v>
      </c>
      <c r="I30" s="3" t="s">
        <v>60</v>
      </c>
      <c r="J30" s="3" t="s">
        <v>89</v>
      </c>
      <c r="K30" s="3" t="s">
        <v>89</v>
      </c>
      <c r="L30" s="3" t="s">
        <v>89</v>
      </c>
      <c r="M30" s="3" t="s">
        <v>78</v>
      </c>
      <c r="N30" s="3" t="s">
        <v>60</v>
      </c>
      <c r="O30" s="3" t="s">
        <v>61</v>
      </c>
      <c r="R30" s="3" t="s">
        <v>66</v>
      </c>
      <c r="S30" s="3" t="s">
        <v>194</v>
      </c>
      <c r="T30" s="3" t="s">
        <v>195</v>
      </c>
      <c r="U30" s="3" t="s">
        <v>64</v>
      </c>
      <c r="V30" s="3" t="s">
        <v>196</v>
      </c>
      <c r="W30" s="3" t="s">
        <v>63</v>
      </c>
      <c r="Y30" s="3" t="s">
        <v>66</v>
      </c>
      <c r="Z30" s="3" t="s">
        <v>197</v>
      </c>
      <c r="AA30" s="3" t="s">
        <v>81</v>
      </c>
      <c r="AB30" s="3" t="s">
        <v>198</v>
      </c>
      <c r="AD30" s="3" t="s">
        <v>199</v>
      </c>
      <c r="AF30" s="3" t="s">
        <v>66</v>
      </c>
      <c r="AH30" s="3" t="s">
        <v>69</v>
      </c>
      <c r="AL30" s="3" t="s">
        <v>66</v>
      </c>
      <c r="AR30" s="3" t="s">
        <v>63</v>
      </c>
      <c r="AS30" s="3" t="s">
        <v>200</v>
      </c>
      <c r="AT30" s="3" t="s">
        <v>66</v>
      </c>
      <c r="AV30" s="3" t="s">
        <v>201</v>
      </c>
      <c r="AW30" s="3" t="s">
        <v>106</v>
      </c>
      <c r="AY30" s="3" t="s">
        <v>63</v>
      </c>
    </row>
    <row r="31" spans="1:53" ht="15.75" customHeight="1" x14ac:dyDescent="0.25">
      <c r="A31" s="2">
        <v>43784.434952488431</v>
      </c>
      <c r="B31" s="3" t="s">
        <v>53</v>
      </c>
      <c r="C31" s="3" t="s">
        <v>108</v>
      </c>
      <c r="E31" s="3" t="s">
        <v>55</v>
      </c>
      <c r="BA31" s="3" t="s">
        <v>202</v>
      </c>
    </row>
    <row r="32" spans="1:53" ht="15.75" customHeight="1" x14ac:dyDescent="0.25">
      <c r="A32" s="2">
        <v>43784.457136215278</v>
      </c>
      <c r="B32" s="3" t="s">
        <v>53</v>
      </c>
      <c r="C32" s="3" t="s">
        <v>108</v>
      </c>
      <c r="E32" s="3" t="s">
        <v>57</v>
      </c>
      <c r="F32" s="3" t="s">
        <v>111</v>
      </c>
      <c r="G32" s="3" t="s">
        <v>203</v>
      </c>
      <c r="H32" s="3" t="s">
        <v>204</v>
      </c>
      <c r="I32" s="3" t="s">
        <v>60</v>
      </c>
      <c r="J32" s="3" t="s">
        <v>60</v>
      </c>
      <c r="K32" s="3" t="s">
        <v>78</v>
      </c>
      <c r="L32" s="3" t="s">
        <v>78</v>
      </c>
      <c r="M32" s="3" t="s">
        <v>60</v>
      </c>
      <c r="N32" s="3" t="s">
        <v>60</v>
      </c>
      <c r="O32" s="3" t="s">
        <v>61</v>
      </c>
      <c r="R32" s="3" t="s">
        <v>66</v>
      </c>
      <c r="S32" s="3" t="s">
        <v>205</v>
      </c>
      <c r="T32" s="3" t="s">
        <v>206</v>
      </c>
      <c r="U32" s="3" t="s">
        <v>80</v>
      </c>
      <c r="V32" s="3" t="s">
        <v>207</v>
      </c>
      <c r="W32" s="3" t="s">
        <v>66</v>
      </c>
      <c r="X32" s="3" t="s">
        <v>208</v>
      </c>
      <c r="Y32" s="3" t="s">
        <v>66</v>
      </c>
      <c r="Z32" s="3" t="s">
        <v>209</v>
      </c>
      <c r="AA32" s="3" t="s">
        <v>81</v>
      </c>
      <c r="AB32" s="3" t="s">
        <v>210</v>
      </c>
      <c r="AD32" s="3" t="s">
        <v>129</v>
      </c>
      <c r="AE32" s="3" t="s">
        <v>211</v>
      </c>
      <c r="AF32" s="3" t="s">
        <v>63</v>
      </c>
      <c r="AG32" s="3" t="s">
        <v>212</v>
      </c>
      <c r="AH32" s="3" t="s">
        <v>69</v>
      </c>
      <c r="AK32" s="3" t="s">
        <v>213</v>
      </c>
      <c r="AL32" s="3" t="s">
        <v>66</v>
      </c>
      <c r="AM32" s="3" t="s">
        <v>214</v>
      </c>
      <c r="AP32" s="3" t="s">
        <v>215</v>
      </c>
      <c r="AQ32" s="3" t="s">
        <v>216</v>
      </c>
      <c r="AR32" s="3" t="s">
        <v>63</v>
      </c>
      <c r="AS32" s="3" t="s">
        <v>217</v>
      </c>
      <c r="AT32" s="3" t="s">
        <v>66</v>
      </c>
      <c r="AU32" s="3" t="s">
        <v>218</v>
      </c>
      <c r="AV32" s="3" t="s">
        <v>219</v>
      </c>
      <c r="AW32" s="3" t="s">
        <v>106</v>
      </c>
      <c r="AX32" s="3" t="s">
        <v>220</v>
      </c>
      <c r="AY32" s="3" t="s">
        <v>63</v>
      </c>
      <c r="AZ32" s="3" t="s">
        <v>221</v>
      </c>
      <c r="BA32" s="3" t="s">
        <v>222</v>
      </c>
    </row>
    <row r="33" spans="1:53" ht="15.75" customHeight="1" x14ac:dyDescent="0.25">
      <c r="A33" s="2">
        <v>43784.460754583335</v>
      </c>
      <c r="B33" s="3" t="s">
        <v>53</v>
      </c>
      <c r="C33" s="3" t="s">
        <v>108</v>
      </c>
      <c r="E33" s="3" t="s">
        <v>57</v>
      </c>
      <c r="F33" s="3" t="s">
        <v>58</v>
      </c>
      <c r="G33" s="3" t="s">
        <v>223</v>
      </c>
      <c r="H33" s="3" t="s">
        <v>224</v>
      </c>
      <c r="I33" s="3" t="s">
        <v>89</v>
      </c>
      <c r="J33" s="3" t="s">
        <v>89</v>
      </c>
      <c r="K33" s="3" t="s">
        <v>89</v>
      </c>
      <c r="L33" s="3" t="s">
        <v>78</v>
      </c>
      <c r="M33" s="3" t="s">
        <v>60</v>
      </c>
      <c r="N33" s="3" t="s">
        <v>89</v>
      </c>
      <c r="O33" s="3" t="s">
        <v>61</v>
      </c>
      <c r="R33" s="3" t="s">
        <v>63</v>
      </c>
      <c r="T33" s="3" t="s">
        <v>225</v>
      </c>
      <c r="U33" s="3" t="s">
        <v>80</v>
      </c>
      <c r="V33" s="3" t="s">
        <v>226</v>
      </c>
      <c r="W33" s="3" t="s">
        <v>66</v>
      </c>
      <c r="X33" s="3" t="s">
        <v>227</v>
      </c>
      <c r="Y33" s="3" t="s">
        <v>63</v>
      </c>
      <c r="Z33" s="3" t="s">
        <v>228</v>
      </c>
      <c r="AA33" s="3" t="s">
        <v>67</v>
      </c>
      <c r="AD33" s="3" t="s">
        <v>82</v>
      </c>
      <c r="AE33" s="3" t="s">
        <v>229</v>
      </c>
      <c r="AF33" s="3" t="s">
        <v>66</v>
      </c>
      <c r="AG33" s="3" t="s">
        <v>230</v>
      </c>
      <c r="AH33" s="3" t="s">
        <v>69</v>
      </c>
      <c r="AL33" s="3" t="s">
        <v>63</v>
      </c>
      <c r="AM33" s="3" t="s">
        <v>231</v>
      </c>
      <c r="AN33" s="3" t="s">
        <v>232</v>
      </c>
      <c r="AP33" s="3" t="s">
        <v>233</v>
      </c>
      <c r="AQ33" s="3" t="s">
        <v>234</v>
      </c>
      <c r="AR33" s="3" t="s">
        <v>63</v>
      </c>
      <c r="AS33" s="3" t="s">
        <v>235</v>
      </c>
      <c r="AT33" s="3" t="s">
        <v>66</v>
      </c>
      <c r="AU33" s="3" t="s">
        <v>236</v>
      </c>
      <c r="AV33" s="3" t="s">
        <v>237</v>
      </c>
      <c r="AW33" s="3" t="s">
        <v>73</v>
      </c>
      <c r="AX33" s="3" t="s">
        <v>238</v>
      </c>
      <c r="AY33" s="3" t="s">
        <v>63</v>
      </c>
      <c r="AZ33" s="3" t="s">
        <v>239</v>
      </c>
      <c r="BA33" s="3" t="s">
        <v>240</v>
      </c>
    </row>
    <row r="34" spans="1:53" ht="15.75" customHeight="1" x14ac:dyDescent="0.25">
      <c r="A34" s="2">
        <v>43784.484397060187</v>
      </c>
      <c r="B34" s="3" t="s">
        <v>53</v>
      </c>
      <c r="C34" s="3" t="s">
        <v>74</v>
      </c>
      <c r="E34" s="3" t="s">
        <v>55</v>
      </c>
    </row>
    <row r="35" spans="1:53" ht="15.75" customHeight="1" x14ac:dyDescent="0.25">
      <c r="A35" s="2">
        <v>43784.546287673613</v>
      </c>
      <c r="B35" s="3" t="s">
        <v>53</v>
      </c>
      <c r="C35" s="3" t="s">
        <v>107</v>
      </c>
      <c r="E35" s="3" t="s">
        <v>57</v>
      </c>
      <c r="F35" s="3" t="s">
        <v>58</v>
      </c>
      <c r="H35" s="3" t="s">
        <v>241</v>
      </c>
      <c r="I35" s="3" t="s">
        <v>60</v>
      </c>
      <c r="J35" s="3" t="s">
        <v>60</v>
      </c>
      <c r="K35" s="3" t="s">
        <v>78</v>
      </c>
      <c r="L35" s="3" t="s">
        <v>78</v>
      </c>
      <c r="M35" s="3" t="s">
        <v>60</v>
      </c>
      <c r="N35" s="3" t="s">
        <v>60</v>
      </c>
      <c r="O35" s="3" t="s">
        <v>61</v>
      </c>
      <c r="R35" s="3" t="s">
        <v>63</v>
      </c>
      <c r="U35" s="3" t="s">
        <v>64</v>
      </c>
      <c r="V35" s="3" t="s">
        <v>242</v>
      </c>
      <c r="W35" s="3" t="s">
        <v>63</v>
      </c>
      <c r="X35" s="3" t="s">
        <v>243</v>
      </c>
      <c r="Y35" s="3" t="s">
        <v>66</v>
      </c>
      <c r="AA35" s="3" t="s">
        <v>81</v>
      </c>
      <c r="AB35" s="3" t="s">
        <v>244</v>
      </c>
      <c r="AD35" s="3" t="s">
        <v>82</v>
      </c>
      <c r="AF35" s="3" t="s">
        <v>63</v>
      </c>
      <c r="AG35" s="3" t="s">
        <v>245</v>
      </c>
      <c r="AH35" s="3" t="s">
        <v>69</v>
      </c>
      <c r="AL35" s="3" t="s">
        <v>66</v>
      </c>
      <c r="AM35" s="3" t="s">
        <v>246</v>
      </c>
      <c r="AN35" s="3" t="s">
        <v>176</v>
      </c>
      <c r="AO35" s="3" t="s">
        <v>247</v>
      </c>
      <c r="AP35" s="3" t="s">
        <v>248</v>
      </c>
      <c r="AQ35" s="3" t="s">
        <v>249</v>
      </c>
      <c r="AR35" s="3" t="s">
        <v>63</v>
      </c>
      <c r="AS35" s="3" t="s">
        <v>250</v>
      </c>
      <c r="AT35" s="3" t="s">
        <v>66</v>
      </c>
      <c r="AU35" s="3" t="s">
        <v>251</v>
      </c>
      <c r="AV35" s="3" t="s">
        <v>252</v>
      </c>
      <c r="AW35" s="3" t="s">
        <v>106</v>
      </c>
      <c r="AX35" s="3" t="s">
        <v>253</v>
      </c>
      <c r="AY35" s="3" t="s">
        <v>63</v>
      </c>
      <c r="AZ35" s="3" t="s">
        <v>254</v>
      </c>
      <c r="BA35" s="3" t="s">
        <v>255</v>
      </c>
    </row>
    <row r="36" spans="1:53" ht="15.75" customHeight="1" x14ac:dyDescent="0.25">
      <c r="A36" s="2">
        <v>43784.549650833331</v>
      </c>
      <c r="B36" s="3" t="s">
        <v>53</v>
      </c>
      <c r="C36" s="3" t="s">
        <v>107</v>
      </c>
      <c r="E36" s="3" t="s">
        <v>55</v>
      </c>
    </row>
    <row r="37" spans="1:53" ht="15.75" customHeight="1" x14ac:dyDescent="0.25">
      <c r="A37" s="2">
        <v>43784.562892326387</v>
      </c>
      <c r="B37" s="3" t="s">
        <v>53</v>
      </c>
      <c r="C37" s="3" t="s">
        <v>107</v>
      </c>
      <c r="E37" s="3" t="s">
        <v>55</v>
      </c>
      <c r="BA37" s="3" t="s">
        <v>256</v>
      </c>
    </row>
    <row r="38" spans="1:53" ht="12.5" x14ac:dyDescent="0.25">
      <c r="A38" s="2">
        <v>43784.630496192127</v>
      </c>
      <c r="B38" s="3" t="s">
        <v>53</v>
      </c>
      <c r="C38" s="3" t="s">
        <v>54</v>
      </c>
      <c r="E38" s="3" t="s">
        <v>55</v>
      </c>
    </row>
    <row r="39" spans="1:53" ht="12.5" x14ac:dyDescent="0.25">
      <c r="A39" s="2">
        <v>43784.709825671292</v>
      </c>
      <c r="B39" s="3" t="s">
        <v>53</v>
      </c>
      <c r="C39" s="3" t="s">
        <v>110</v>
      </c>
      <c r="E39" s="3" t="s">
        <v>55</v>
      </c>
      <c r="BA39" s="3" t="s">
        <v>257</v>
      </c>
    </row>
    <row r="40" spans="1:53" ht="12.5" x14ac:dyDescent="0.25">
      <c r="A40" s="2">
        <v>43784.79004605324</v>
      </c>
      <c r="B40" s="3" t="s">
        <v>53</v>
      </c>
      <c r="C40" s="3" t="s">
        <v>108</v>
      </c>
      <c r="E40" s="3" t="s">
        <v>57</v>
      </c>
      <c r="F40" s="3" t="s">
        <v>58</v>
      </c>
      <c r="G40" s="3" t="s">
        <v>258</v>
      </c>
      <c r="H40" s="3" t="s">
        <v>259</v>
      </c>
      <c r="I40" s="3" t="s">
        <v>60</v>
      </c>
      <c r="J40" s="3" t="s">
        <v>78</v>
      </c>
      <c r="K40" s="3" t="s">
        <v>89</v>
      </c>
      <c r="L40" s="3" t="s">
        <v>89</v>
      </c>
      <c r="M40" s="3" t="s">
        <v>60</v>
      </c>
      <c r="N40" s="3" t="s">
        <v>60</v>
      </c>
      <c r="O40" s="3" t="s">
        <v>61</v>
      </c>
      <c r="R40" s="3" t="s">
        <v>63</v>
      </c>
      <c r="T40" s="3" t="s">
        <v>260</v>
      </c>
      <c r="U40" s="3" t="s">
        <v>64</v>
      </c>
      <c r="V40" s="3" t="s">
        <v>261</v>
      </c>
      <c r="W40" s="3" t="s">
        <v>66</v>
      </c>
      <c r="X40" s="3" t="s">
        <v>262</v>
      </c>
      <c r="Y40" s="3" t="s">
        <v>66</v>
      </c>
      <c r="Z40" s="3" t="s">
        <v>263</v>
      </c>
      <c r="AA40" s="3" t="s">
        <v>81</v>
      </c>
      <c r="AB40" s="3" t="s">
        <v>264</v>
      </c>
      <c r="AD40" s="3" t="s">
        <v>82</v>
      </c>
      <c r="AE40" s="3" t="s">
        <v>265</v>
      </c>
      <c r="AF40" s="3" t="s">
        <v>66</v>
      </c>
      <c r="AG40" s="3" t="s">
        <v>266</v>
      </c>
      <c r="AH40" s="3" t="s">
        <v>267</v>
      </c>
      <c r="AI40" s="3">
        <v>12</v>
      </c>
      <c r="AL40" s="3" t="s">
        <v>66</v>
      </c>
      <c r="AN40" s="3" t="s">
        <v>268</v>
      </c>
      <c r="AP40" s="3" t="s">
        <v>269</v>
      </c>
      <c r="AR40" s="3" t="s">
        <v>66</v>
      </c>
      <c r="AS40" s="3" t="s">
        <v>270</v>
      </c>
      <c r="AT40" s="3" t="s">
        <v>66</v>
      </c>
      <c r="AW40" s="3" t="s">
        <v>73</v>
      </c>
      <c r="AY40" s="3" t="s">
        <v>63</v>
      </c>
      <c r="AZ40" s="3" t="s">
        <v>271</v>
      </c>
    </row>
    <row r="41" spans="1:53" ht="12.5" x14ac:dyDescent="0.25">
      <c r="A41" s="2">
        <v>43784.82169887732</v>
      </c>
      <c r="B41" s="3" t="s">
        <v>53</v>
      </c>
      <c r="C41" s="3" t="s">
        <v>272</v>
      </c>
      <c r="E41" s="3" t="s">
        <v>55</v>
      </c>
    </row>
    <row r="42" spans="1:53" ht="12.5" x14ac:dyDescent="0.25">
      <c r="A42" s="2">
        <v>43784.867021354163</v>
      </c>
      <c r="B42" s="3" t="s">
        <v>53</v>
      </c>
      <c r="C42" s="3" t="s">
        <v>107</v>
      </c>
      <c r="E42" s="3" t="s">
        <v>55</v>
      </c>
    </row>
    <row r="43" spans="1:53" ht="12.5" x14ac:dyDescent="0.25">
      <c r="A43" s="2">
        <v>43784.907260023145</v>
      </c>
      <c r="B43" s="3" t="s">
        <v>53</v>
      </c>
      <c r="C43" s="3" t="s">
        <v>87</v>
      </c>
      <c r="E43" s="3" t="s">
        <v>55</v>
      </c>
    </row>
    <row r="44" spans="1:53" ht="12.5" x14ac:dyDescent="0.25">
      <c r="A44" s="2">
        <v>43784.998109687498</v>
      </c>
      <c r="B44" s="3" t="s">
        <v>53</v>
      </c>
      <c r="C44" s="3" t="s">
        <v>108</v>
      </c>
      <c r="E44" s="3" t="s">
        <v>57</v>
      </c>
      <c r="F44" s="3" t="s">
        <v>122</v>
      </c>
      <c r="G44" s="3" t="s">
        <v>273</v>
      </c>
      <c r="H44" s="3" t="s">
        <v>274</v>
      </c>
      <c r="I44" s="3" t="s">
        <v>60</v>
      </c>
      <c r="J44" s="3" t="s">
        <v>78</v>
      </c>
      <c r="K44" s="3" t="s">
        <v>60</v>
      </c>
      <c r="L44" s="3" t="s">
        <v>78</v>
      </c>
      <c r="M44" s="3" t="s">
        <v>78</v>
      </c>
      <c r="N44" s="3" t="s">
        <v>60</v>
      </c>
      <c r="O44" s="3" t="s">
        <v>61</v>
      </c>
      <c r="R44" s="3" t="s">
        <v>63</v>
      </c>
      <c r="T44" s="3" t="s">
        <v>275</v>
      </c>
      <c r="U44" s="3" t="s">
        <v>80</v>
      </c>
      <c r="V44" s="3" t="s">
        <v>276</v>
      </c>
      <c r="W44" s="3" t="s">
        <v>66</v>
      </c>
      <c r="X44" s="3" t="s">
        <v>277</v>
      </c>
      <c r="Y44" s="3" t="s">
        <v>66</v>
      </c>
      <c r="Z44" s="3" t="s">
        <v>278</v>
      </c>
      <c r="AA44" s="3" t="s">
        <v>81</v>
      </c>
      <c r="AB44" s="3" t="s">
        <v>279</v>
      </c>
      <c r="AD44" s="3" t="s">
        <v>68</v>
      </c>
      <c r="AF44" s="3" t="s">
        <v>66</v>
      </c>
      <c r="AH44" s="3" t="s">
        <v>280</v>
      </c>
      <c r="AI44" s="3" t="s">
        <v>281</v>
      </c>
      <c r="AJ44" s="3" t="s">
        <v>282</v>
      </c>
      <c r="AL44" s="3" t="s">
        <v>66</v>
      </c>
      <c r="AM44" s="3" t="s">
        <v>283</v>
      </c>
      <c r="AP44" s="3" t="s">
        <v>284</v>
      </c>
      <c r="AR44" s="3" t="s">
        <v>63</v>
      </c>
      <c r="AS44" s="3" t="s">
        <v>285</v>
      </c>
      <c r="AT44" s="3" t="s">
        <v>63</v>
      </c>
      <c r="AU44" s="3" t="s">
        <v>286</v>
      </c>
      <c r="AW44" s="3" t="s">
        <v>86</v>
      </c>
      <c r="AY44" s="3" t="s">
        <v>63</v>
      </c>
    </row>
    <row r="45" spans="1:53" ht="12.5" x14ac:dyDescent="0.25">
      <c r="A45" s="2">
        <v>43785.712485462966</v>
      </c>
      <c r="B45" s="3" t="s">
        <v>53</v>
      </c>
      <c r="C45" s="3" t="s">
        <v>54</v>
      </c>
      <c r="E45" s="3" t="s">
        <v>55</v>
      </c>
    </row>
    <row r="46" spans="1:53" ht="12.5" x14ac:dyDescent="0.25">
      <c r="A46" s="2">
        <v>43786.405833703699</v>
      </c>
      <c r="B46" s="3" t="s">
        <v>53</v>
      </c>
      <c r="C46" s="3" t="s">
        <v>108</v>
      </c>
      <c r="E46" s="3" t="s">
        <v>55</v>
      </c>
    </row>
    <row r="47" spans="1:53" ht="12.5" x14ac:dyDescent="0.25">
      <c r="A47" s="2">
        <v>43786.481485601849</v>
      </c>
      <c r="B47" s="3" t="s">
        <v>53</v>
      </c>
      <c r="C47" s="3" t="s">
        <v>272</v>
      </c>
      <c r="E47" s="3" t="s">
        <v>57</v>
      </c>
      <c r="F47" s="3" t="s">
        <v>58</v>
      </c>
      <c r="G47" s="3" t="s">
        <v>287</v>
      </c>
      <c r="H47" s="3" t="s">
        <v>288</v>
      </c>
      <c r="I47" s="3" t="s">
        <v>60</v>
      </c>
      <c r="J47" s="3" t="s">
        <v>78</v>
      </c>
      <c r="K47" s="3" t="s">
        <v>60</v>
      </c>
      <c r="L47" s="3" t="s">
        <v>78</v>
      </c>
      <c r="M47" s="3" t="s">
        <v>60</v>
      </c>
      <c r="N47" s="3" t="s">
        <v>60</v>
      </c>
      <c r="O47" s="3" t="s">
        <v>90</v>
      </c>
      <c r="P47" s="3" t="s">
        <v>289</v>
      </c>
      <c r="Q47" s="3" t="s">
        <v>290</v>
      </c>
      <c r="R47" s="3" t="s">
        <v>66</v>
      </c>
      <c r="S47" s="3" t="s">
        <v>291</v>
      </c>
      <c r="T47" s="3" t="s">
        <v>292</v>
      </c>
      <c r="U47" s="3" t="s">
        <v>80</v>
      </c>
      <c r="V47" s="3" t="s">
        <v>293</v>
      </c>
      <c r="W47" s="3" t="s">
        <v>66</v>
      </c>
      <c r="X47" s="3" t="s">
        <v>294</v>
      </c>
      <c r="Y47" s="3" t="s">
        <v>66</v>
      </c>
      <c r="Z47" s="3" t="s">
        <v>295</v>
      </c>
      <c r="AA47" s="3" t="s">
        <v>81</v>
      </c>
      <c r="AB47" s="3" t="s">
        <v>296</v>
      </c>
      <c r="AC47" s="3" t="s">
        <v>98</v>
      </c>
      <c r="AD47" s="3" t="s">
        <v>82</v>
      </c>
      <c r="AE47" s="3" t="s">
        <v>297</v>
      </c>
      <c r="AF47" s="3" t="s">
        <v>66</v>
      </c>
      <c r="AG47" s="3" t="s">
        <v>298</v>
      </c>
      <c r="AH47" s="3" t="s">
        <v>69</v>
      </c>
      <c r="AL47" s="3" t="s">
        <v>63</v>
      </c>
      <c r="AM47" s="3" t="s">
        <v>299</v>
      </c>
      <c r="AN47" s="3" t="s">
        <v>300</v>
      </c>
      <c r="AO47" s="3" t="s">
        <v>301</v>
      </c>
      <c r="AP47" s="3" t="s">
        <v>302</v>
      </c>
      <c r="AQ47" s="3" t="s">
        <v>303</v>
      </c>
      <c r="AR47" s="3" t="s">
        <v>66</v>
      </c>
      <c r="AS47" s="3" t="s">
        <v>304</v>
      </c>
      <c r="AT47" s="3" t="s">
        <v>63</v>
      </c>
      <c r="AU47" s="3" t="s">
        <v>305</v>
      </c>
      <c r="AV47" s="3" t="s">
        <v>306</v>
      </c>
      <c r="AW47" s="3" t="s">
        <v>106</v>
      </c>
      <c r="AX47" s="3" t="s">
        <v>307</v>
      </c>
      <c r="AY47" s="3" t="s">
        <v>66</v>
      </c>
      <c r="AZ47" s="3" t="s">
        <v>308</v>
      </c>
      <c r="BA47" s="3" t="s">
        <v>309</v>
      </c>
    </row>
    <row r="48" spans="1:53" ht="12.5" x14ac:dyDescent="0.25">
      <c r="A48" s="2">
        <v>43786.510021203707</v>
      </c>
      <c r="B48" s="3" t="s">
        <v>53</v>
      </c>
      <c r="C48" s="3" t="s">
        <v>310</v>
      </c>
      <c r="E48" s="3" t="s">
        <v>57</v>
      </c>
      <c r="F48" s="3" t="s">
        <v>122</v>
      </c>
      <c r="G48" s="3" t="s">
        <v>311</v>
      </c>
      <c r="H48" s="3" t="s">
        <v>312</v>
      </c>
      <c r="I48" s="3" t="s">
        <v>60</v>
      </c>
      <c r="J48" s="3" t="s">
        <v>78</v>
      </c>
      <c r="K48" s="3" t="s">
        <v>78</v>
      </c>
      <c r="L48" s="3" t="s">
        <v>78</v>
      </c>
      <c r="M48" s="3" t="s">
        <v>78</v>
      </c>
      <c r="N48" s="3" t="s">
        <v>78</v>
      </c>
      <c r="O48" s="3" t="s">
        <v>61</v>
      </c>
      <c r="R48" s="3" t="s">
        <v>66</v>
      </c>
      <c r="T48" s="3" t="s">
        <v>313</v>
      </c>
      <c r="U48" s="3" t="s">
        <v>80</v>
      </c>
      <c r="V48" s="3" t="s">
        <v>314</v>
      </c>
      <c r="W48" s="3" t="s">
        <v>63</v>
      </c>
      <c r="Y48" s="3" t="s">
        <v>66</v>
      </c>
      <c r="Z48" s="3" t="s">
        <v>315</v>
      </c>
      <c r="AA48" s="3" t="s">
        <v>81</v>
      </c>
      <c r="AD48" s="3" t="s">
        <v>68</v>
      </c>
      <c r="AE48" s="3" t="s">
        <v>316</v>
      </c>
      <c r="AF48" s="3" t="s">
        <v>63</v>
      </c>
      <c r="AG48" s="3" t="s">
        <v>317</v>
      </c>
      <c r="AH48" s="3" t="s">
        <v>69</v>
      </c>
      <c r="AL48" s="3" t="s">
        <v>63</v>
      </c>
      <c r="AM48" s="3" t="s">
        <v>318</v>
      </c>
      <c r="AQ48" s="3" t="s">
        <v>319</v>
      </c>
      <c r="AR48" s="3" t="s">
        <v>63</v>
      </c>
      <c r="AS48" s="3" t="s">
        <v>320</v>
      </c>
      <c r="AT48" s="3" t="s">
        <v>66</v>
      </c>
      <c r="AU48" s="3" t="s">
        <v>321</v>
      </c>
      <c r="AV48" s="3" t="s">
        <v>322</v>
      </c>
      <c r="AW48" s="3" t="s">
        <v>73</v>
      </c>
      <c r="AX48" s="3" t="s">
        <v>323</v>
      </c>
      <c r="AY48" s="3" t="s">
        <v>63</v>
      </c>
      <c r="AZ48" s="3" t="s">
        <v>324</v>
      </c>
      <c r="BA48" s="3" t="s">
        <v>325</v>
      </c>
    </row>
    <row r="49" spans="1:53" ht="12.5" x14ac:dyDescent="0.25">
      <c r="A49" s="2">
        <v>43786.555156168979</v>
      </c>
      <c r="B49" s="3" t="s">
        <v>53</v>
      </c>
      <c r="C49" s="3" t="s">
        <v>54</v>
      </c>
      <c r="E49" s="3" t="s">
        <v>57</v>
      </c>
      <c r="F49" s="3" t="s">
        <v>58</v>
      </c>
      <c r="G49" s="3" t="s">
        <v>326</v>
      </c>
      <c r="H49" s="3" t="s">
        <v>327</v>
      </c>
      <c r="I49" s="3" t="s">
        <v>60</v>
      </c>
      <c r="J49" s="3" t="s">
        <v>78</v>
      </c>
      <c r="K49" s="3" t="s">
        <v>60</v>
      </c>
      <c r="L49" s="3" t="s">
        <v>78</v>
      </c>
      <c r="M49" s="3" t="s">
        <v>60</v>
      </c>
      <c r="N49" s="3" t="s">
        <v>60</v>
      </c>
      <c r="O49" s="3" t="s">
        <v>61</v>
      </c>
      <c r="R49" s="3" t="s">
        <v>66</v>
      </c>
      <c r="S49" s="3" t="s">
        <v>328</v>
      </c>
      <c r="T49" s="3" t="s">
        <v>329</v>
      </c>
      <c r="U49" s="3" t="s">
        <v>80</v>
      </c>
      <c r="W49" s="3" t="s">
        <v>66</v>
      </c>
      <c r="X49" s="3" t="s">
        <v>330</v>
      </c>
      <c r="Y49" s="3" t="s">
        <v>66</v>
      </c>
      <c r="Z49" s="3" t="s">
        <v>331</v>
      </c>
      <c r="AA49" s="3" t="s">
        <v>67</v>
      </c>
      <c r="AB49" s="3" t="s">
        <v>332</v>
      </c>
      <c r="AD49" s="3" t="s">
        <v>129</v>
      </c>
      <c r="AE49" s="3" t="s">
        <v>333</v>
      </c>
      <c r="AF49" s="3" t="s">
        <v>66</v>
      </c>
      <c r="AG49" s="3" t="s">
        <v>334</v>
      </c>
      <c r="AH49" s="3" t="s">
        <v>69</v>
      </c>
      <c r="AL49" s="3" t="s">
        <v>66</v>
      </c>
      <c r="AM49" s="3" t="s">
        <v>335</v>
      </c>
      <c r="AP49" s="3" t="s">
        <v>336</v>
      </c>
      <c r="AQ49" s="3" t="s">
        <v>337</v>
      </c>
      <c r="AR49" s="3" t="s">
        <v>63</v>
      </c>
      <c r="AS49" s="3" t="s">
        <v>338</v>
      </c>
      <c r="AT49" s="3" t="s">
        <v>66</v>
      </c>
      <c r="AV49" s="3" t="s">
        <v>339</v>
      </c>
      <c r="AW49" s="3" t="s">
        <v>73</v>
      </c>
      <c r="AY49" s="3" t="s">
        <v>66</v>
      </c>
      <c r="AZ49" s="3" t="s">
        <v>340</v>
      </c>
    </row>
    <row r="50" spans="1:53" ht="12.5" x14ac:dyDescent="0.25">
      <c r="A50" s="2">
        <v>43786.649055601854</v>
      </c>
      <c r="B50" s="3" t="s">
        <v>53</v>
      </c>
      <c r="C50" s="3" t="s">
        <v>107</v>
      </c>
      <c r="E50" s="3" t="s">
        <v>55</v>
      </c>
      <c r="BA50" s="3" t="s">
        <v>341</v>
      </c>
    </row>
    <row r="51" spans="1:53" ht="12.5" x14ac:dyDescent="0.25">
      <c r="A51" s="2">
        <v>43786.71307283565</v>
      </c>
      <c r="B51" s="3" t="s">
        <v>53</v>
      </c>
      <c r="C51" s="3" t="s">
        <v>87</v>
      </c>
      <c r="E51" s="3" t="s">
        <v>55</v>
      </c>
    </row>
    <row r="52" spans="1:53" ht="12.5" x14ac:dyDescent="0.25">
      <c r="A52" s="2">
        <v>43786.87320292824</v>
      </c>
      <c r="B52" s="3" t="s">
        <v>53</v>
      </c>
      <c r="C52" s="3" t="s">
        <v>75</v>
      </c>
      <c r="E52" s="3" t="s">
        <v>55</v>
      </c>
      <c r="BA52" s="3" t="s">
        <v>342</v>
      </c>
    </row>
    <row r="53" spans="1:53" ht="12.5" x14ac:dyDescent="0.25">
      <c r="A53" s="2">
        <v>43786.898832268518</v>
      </c>
      <c r="B53" s="3" t="s">
        <v>53</v>
      </c>
      <c r="C53" s="3" t="s">
        <v>110</v>
      </c>
      <c r="E53" s="3" t="s">
        <v>57</v>
      </c>
      <c r="F53" s="3" t="s">
        <v>122</v>
      </c>
      <c r="G53" s="3" t="s">
        <v>343</v>
      </c>
      <c r="H53" s="3" t="s">
        <v>344</v>
      </c>
      <c r="I53" s="3" t="s">
        <v>60</v>
      </c>
      <c r="J53" s="3" t="s">
        <v>60</v>
      </c>
      <c r="K53" s="3" t="s">
        <v>78</v>
      </c>
      <c r="L53" s="3" t="s">
        <v>78</v>
      </c>
      <c r="M53" s="3" t="s">
        <v>60</v>
      </c>
      <c r="N53" s="3" t="s">
        <v>78</v>
      </c>
      <c r="O53" s="3" t="s">
        <v>61</v>
      </c>
      <c r="R53" s="3" t="s">
        <v>63</v>
      </c>
      <c r="T53" s="3" t="s">
        <v>345</v>
      </c>
      <c r="U53" s="3" t="s">
        <v>64</v>
      </c>
      <c r="V53" s="3" t="s">
        <v>346</v>
      </c>
      <c r="W53" s="3" t="s">
        <v>66</v>
      </c>
      <c r="X53" s="3" t="s">
        <v>347</v>
      </c>
      <c r="Y53" s="3" t="s">
        <v>66</v>
      </c>
      <c r="Z53" s="3" t="s">
        <v>348</v>
      </c>
      <c r="AA53" s="3" t="s">
        <v>81</v>
      </c>
      <c r="AB53" s="3" t="s">
        <v>349</v>
      </c>
      <c r="AD53" s="3" t="s">
        <v>68</v>
      </c>
      <c r="AF53" s="3" t="s">
        <v>66</v>
      </c>
      <c r="AG53" s="3" t="s">
        <v>350</v>
      </c>
      <c r="AH53" s="3" t="s">
        <v>69</v>
      </c>
      <c r="AL53" s="3" t="s">
        <v>66</v>
      </c>
      <c r="AM53" s="3" t="s">
        <v>351</v>
      </c>
      <c r="AR53" s="3" t="s">
        <v>66</v>
      </c>
      <c r="AS53" s="3" t="s">
        <v>351</v>
      </c>
      <c r="AT53" s="3" t="s">
        <v>66</v>
      </c>
      <c r="AW53" s="3" t="s">
        <v>73</v>
      </c>
      <c r="AY53" s="3" t="s">
        <v>66</v>
      </c>
      <c r="AZ53" s="3" t="s">
        <v>352</v>
      </c>
    </row>
    <row r="54" spans="1:53" ht="12.5" x14ac:dyDescent="0.25">
      <c r="A54" s="2">
        <v>43787.318232245365</v>
      </c>
      <c r="B54" s="3" t="s">
        <v>53</v>
      </c>
      <c r="C54" s="3" t="s">
        <v>310</v>
      </c>
      <c r="E54" s="3" t="s">
        <v>55</v>
      </c>
    </row>
    <row r="55" spans="1:53" ht="12.5" x14ac:dyDescent="0.25">
      <c r="A55" s="2">
        <v>43787.320540520828</v>
      </c>
      <c r="B55" s="3" t="s">
        <v>53</v>
      </c>
      <c r="C55" s="3" t="s">
        <v>310</v>
      </c>
      <c r="E55" s="3" t="s">
        <v>55</v>
      </c>
    </row>
    <row r="56" spans="1:53" ht="12.5" x14ac:dyDescent="0.25">
      <c r="A56" s="2">
        <v>43787.395793773147</v>
      </c>
      <c r="B56" s="3" t="s">
        <v>53</v>
      </c>
      <c r="C56" s="3" t="s">
        <v>108</v>
      </c>
      <c r="E56" s="3" t="s">
        <v>57</v>
      </c>
      <c r="F56" s="3" t="s">
        <v>58</v>
      </c>
      <c r="G56" s="3" t="s">
        <v>353</v>
      </c>
      <c r="H56" s="3" t="s">
        <v>354</v>
      </c>
      <c r="I56" s="3" t="s">
        <v>60</v>
      </c>
      <c r="J56" s="3" t="s">
        <v>60</v>
      </c>
      <c r="K56" s="3" t="s">
        <v>60</v>
      </c>
      <c r="L56" s="3" t="s">
        <v>60</v>
      </c>
      <c r="M56" s="3" t="s">
        <v>60</v>
      </c>
      <c r="N56" s="3" t="s">
        <v>60</v>
      </c>
      <c r="O56" s="3" t="s">
        <v>90</v>
      </c>
      <c r="P56" s="3" t="s">
        <v>355</v>
      </c>
      <c r="Q56" s="3" t="s">
        <v>356</v>
      </c>
      <c r="R56" s="3" t="s">
        <v>66</v>
      </c>
      <c r="S56" s="3" t="s">
        <v>357</v>
      </c>
      <c r="T56" s="3" t="s">
        <v>358</v>
      </c>
      <c r="U56" s="3" t="s">
        <v>64</v>
      </c>
      <c r="V56" s="3" t="s">
        <v>359</v>
      </c>
      <c r="W56" s="3" t="s">
        <v>63</v>
      </c>
      <c r="X56" s="3" t="s">
        <v>360</v>
      </c>
      <c r="Y56" s="3" t="s">
        <v>66</v>
      </c>
      <c r="Z56" s="3" t="s">
        <v>361</v>
      </c>
      <c r="AA56" s="3" t="s">
        <v>81</v>
      </c>
      <c r="AB56" s="3" t="s">
        <v>362</v>
      </c>
      <c r="AD56" s="3" t="s">
        <v>82</v>
      </c>
      <c r="AE56" s="3" t="s">
        <v>363</v>
      </c>
      <c r="AF56" s="3" t="s">
        <v>63</v>
      </c>
      <c r="AG56" s="3" t="s">
        <v>364</v>
      </c>
      <c r="AH56" s="3" t="s">
        <v>280</v>
      </c>
      <c r="AI56" s="3" t="s">
        <v>365</v>
      </c>
      <c r="AJ56" s="3" t="s">
        <v>366</v>
      </c>
      <c r="AK56" s="3" t="s">
        <v>367</v>
      </c>
      <c r="AL56" s="3" t="s">
        <v>66</v>
      </c>
      <c r="AM56" s="3" t="s">
        <v>368</v>
      </c>
      <c r="AP56" s="3" t="s">
        <v>369</v>
      </c>
      <c r="AQ56" s="3" t="s">
        <v>370</v>
      </c>
      <c r="AR56" s="3" t="s">
        <v>66</v>
      </c>
      <c r="AS56" s="3" t="s">
        <v>371</v>
      </c>
      <c r="AT56" s="3" t="s">
        <v>66</v>
      </c>
      <c r="AU56" s="3" t="s">
        <v>372</v>
      </c>
      <c r="AV56" s="3" t="s">
        <v>373</v>
      </c>
      <c r="AW56" s="3" t="s">
        <v>73</v>
      </c>
      <c r="AX56" s="3" t="s">
        <v>374</v>
      </c>
      <c r="AY56" s="3" t="s">
        <v>63</v>
      </c>
      <c r="AZ56" s="3" t="s">
        <v>375</v>
      </c>
      <c r="BA56" s="3" t="s">
        <v>376</v>
      </c>
    </row>
    <row r="57" spans="1:53" ht="12.5" x14ac:dyDescent="0.25">
      <c r="A57" s="2">
        <v>43787.432684699073</v>
      </c>
      <c r="B57" s="3" t="s">
        <v>53</v>
      </c>
      <c r="C57" s="3" t="s">
        <v>107</v>
      </c>
      <c r="E57" s="3" t="s">
        <v>57</v>
      </c>
      <c r="F57" s="3" t="s">
        <v>58</v>
      </c>
      <c r="G57" s="3" t="s">
        <v>377</v>
      </c>
      <c r="H57" s="3" t="s">
        <v>378</v>
      </c>
      <c r="I57" s="3" t="s">
        <v>60</v>
      </c>
      <c r="J57" s="3" t="s">
        <v>78</v>
      </c>
      <c r="K57" s="3" t="s">
        <v>60</v>
      </c>
      <c r="L57" s="3" t="s">
        <v>78</v>
      </c>
      <c r="M57" s="3" t="s">
        <v>78</v>
      </c>
      <c r="N57" s="3" t="s">
        <v>89</v>
      </c>
      <c r="O57" s="3" t="s">
        <v>61</v>
      </c>
      <c r="R57" s="3" t="s">
        <v>63</v>
      </c>
      <c r="T57" s="3" t="s">
        <v>379</v>
      </c>
      <c r="U57" s="3" t="s">
        <v>64</v>
      </c>
      <c r="W57" s="3" t="s">
        <v>63</v>
      </c>
      <c r="X57" s="3" t="s">
        <v>380</v>
      </c>
      <c r="Y57" s="3" t="s">
        <v>66</v>
      </c>
      <c r="Z57" s="3" t="s">
        <v>381</v>
      </c>
      <c r="AA57" s="3" t="s">
        <v>67</v>
      </c>
      <c r="AB57" s="3" t="s">
        <v>382</v>
      </c>
      <c r="AD57" s="3" t="s">
        <v>68</v>
      </c>
      <c r="AE57" s="3" t="s">
        <v>383</v>
      </c>
      <c r="AF57" s="3" t="s">
        <v>63</v>
      </c>
      <c r="AG57" s="3" t="s">
        <v>384</v>
      </c>
      <c r="AH57" s="3" t="s">
        <v>69</v>
      </c>
      <c r="AL57" s="3" t="s">
        <v>63</v>
      </c>
      <c r="AR57" s="3" t="s">
        <v>66</v>
      </c>
      <c r="AS57" s="3" t="s">
        <v>385</v>
      </c>
      <c r="AT57" s="3" t="s">
        <v>66</v>
      </c>
      <c r="AU57" s="3" t="s">
        <v>386</v>
      </c>
      <c r="AV57" s="3" t="s">
        <v>387</v>
      </c>
      <c r="AW57" s="3" t="s">
        <v>73</v>
      </c>
      <c r="AX57" s="3" t="s">
        <v>73</v>
      </c>
      <c r="AY57" s="3" t="s">
        <v>63</v>
      </c>
      <c r="AZ57" s="3" t="s">
        <v>388</v>
      </c>
    </row>
    <row r="58" spans="1:53" ht="12.5" x14ac:dyDescent="0.25">
      <c r="A58" s="2">
        <v>43787.459221921294</v>
      </c>
      <c r="B58" s="3" t="s">
        <v>53</v>
      </c>
      <c r="C58" s="3" t="s">
        <v>107</v>
      </c>
      <c r="E58" s="3" t="s">
        <v>55</v>
      </c>
    </row>
    <row r="59" spans="1:53" ht="12.5" x14ac:dyDescent="0.25">
      <c r="A59" s="2">
        <v>43787.492431631945</v>
      </c>
      <c r="B59" s="3" t="s">
        <v>53</v>
      </c>
      <c r="C59" s="3" t="s">
        <v>54</v>
      </c>
      <c r="E59" s="3" t="s">
        <v>55</v>
      </c>
      <c r="BA59" s="3" t="s">
        <v>389</v>
      </c>
    </row>
    <row r="60" spans="1:53" ht="12.5" x14ac:dyDescent="0.25">
      <c r="A60" s="2">
        <v>43787.519602233791</v>
      </c>
      <c r="B60" s="3" t="s">
        <v>53</v>
      </c>
      <c r="C60" s="3" t="s">
        <v>74</v>
      </c>
      <c r="E60" s="3" t="s">
        <v>55</v>
      </c>
      <c r="BA60" s="3" t="s">
        <v>390</v>
      </c>
    </row>
    <row r="61" spans="1:53" ht="12.5" x14ac:dyDescent="0.25">
      <c r="A61" s="2">
        <v>43787.607243298611</v>
      </c>
      <c r="B61" s="3" t="s">
        <v>53</v>
      </c>
      <c r="C61" s="3" t="s">
        <v>54</v>
      </c>
      <c r="E61" s="3" t="s">
        <v>55</v>
      </c>
    </row>
    <row r="62" spans="1:53" ht="12.5" x14ac:dyDescent="0.25">
      <c r="A62" s="2">
        <v>43787.700198414357</v>
      </c>
      <c r="B62" s="3" t="s">
        <v>391</v>
      </c>
      <c r="D62" s="3" t="s">
        <v>392</v>
      </c>
      <c r="E62" s="3" t="s">
        <v>57</v>
      </c>
      <c r="F62" s="3" t="s">
        <v>58</v>
      </c>
      <c r="G62" s="3" t="s">
        <v>393</v>
      </c>
      <c r="H62" s="3" t="s">
        <v>394</v>
      </c>
      <c r="I62" s="3" t="s">
        <v>89</v>
      </c>
      <c r="J62" s="3" t="s">
        <v>89</v>
      </c>
      <c r="K62" s="3" t="s">
        <v>89</v>
      </c>
      <c r="L62" s="3" t="s">
        <v>78</v>
      </c>
      <c r="M62" s="3" t="s">
        <v>89</v>
      </c>
      <c r="N62" s="3" t="s">
        <v>89</v>
      </c>
      <c r="O62" s="3" t="s">
        <v>61</v>
      </c>
      <c r="R62" s="3" t="s">
        <v>66</v>
      </c>
      <c r="S62" s="3" t="s">
        <v>395</v>
      </c>
      <c r="T62" s="3" t="s">
        <v>396</v>
      </c>
      <c r="U62" s="3" t="s">
        <v>64</v>
      </c>
      <c r="V62" s="3" t="s">
        <v>397</v>
      </c>
      <c r="W62" s="3" t="s">
        <v>66</v>
      </c>
      <c r="X62" s="3" t="s">
        <v>398</v>
      </c>
      <c r="Y62" s="3" t="s">
        <v>66</v>
      </c>
      <c r="Z62" s="3" t="s">
        <v>399</v>
      </c>
      <c r="AA62" s="3" t="s">
        <v>81</v>
      </c>
      <c r="AB62" s="3" t="s">
        <v>400</v>
      </c>
      <c r="AD62" s="3" t="s">
        <v>199</v>
      </c>
      <c r="AE62" s="3" t="s">
        <v>401</v>
      </c>
      <c r="AF62" s="3" t="s">
        <v>66</v>
      </c>
      <c r="AG62" s="3" t="s">
        <v>402</v>
      </c>
      <c r="AH62" s="3" t="s">
        <v>69</v>
      </c>
      <c r="AK62" s="3" t="s">
        <v>403</v>
      </c>
      <c r="AL62" s="3" t="s">
        <v>63</v>
      </c>
      <c r="AP62" s="3" t="s">
        <v>404</v>
      </c>
      <c r="AQ62" s="3" t="s">
        <v>405</v>
      </c>
      <c r="AR62" s="3" t="s">
        <v>66</v>
      </c>
      <c r="AS62" s="3" t="s">
        <v>406</v>
      </c>
      <c r="AT62" s="3" t="s">
        <v>63</v>
      </c>
      <c r="AW62" s="3" t="s">
        <v>73</v>
      </c>
      <c r="AY62" s="3" t="s">
        <v>66</v>
      </c>
      <c r="AZ62" s="3" t="s">
        <v>407</v>
      </c>
    </row>
    <row r="63" spans="1:53" ht="12.5" x14ac:dyDescent="0.25">
      <c r="A63" s="2">
        <v>43787.797725289347</v>
      </c>
      <c r="B63" s="3" t="s">
        <v>53</v>
      </c>
      <c r="C63" s="3" t="s">
        <v>87</v>
      </c>
      <c r="E63" s="3" t="s">
        <v>57</v>
      </c>
      <c r="F63" s="3" t="s">
        <v>122</v>
      </c>
      <c r="G63" s="3" t="s">
        <v>408</v>
      </c>
      <c r="H63" s="3" t="s">
        <v>409</v>
      </c>
      <c r="I63" s="3" t="s">
        <v>60</v>
      </c>
      <c r="J63" s="3" t="s">
        <v>78</v>
      </c>
      <c r="K63" s="3" t="s">
        <v>60</v>
      </c>
      <c r="L63" s="3" t="s">
        <v>78</v>
      </c>
      <c r="M63" s="3" t="s">
        <v>78</v>
      </c>
      <c r="N63" s="3" t="s">
        <v>60</v>
      </c>
      <c r="O63" s="3" t="s">
        <v>90</v>
      </c>
      <c r="P63" s="3" t="s">
        <v>410</v>
      </c>
      <c r="Q63" s="3" t="s">
        <v>411</v>
      </c>
      <c r="R63" s="3" t="s">
        <v>63</v>
      </c>
      <c r="T63" s="3" t="s">
        <v>412</v>
      </c>
      <c r="U63" s="3" t="s">
        <v>64</v>
      </c>
      <c r="V63" s="3" t="s">
        <v>413</v>
      </c>
      <c r="W63" s="3" t="s">
        <v>63</v>
      </c>
      <c r="Y63" s="3" t="s">
        <v>66</v>
      </c>
      <c r="Z63" s="3" t="s">
        <v>414</v>
      </c>
      <c r="AA63" s="3" t="s">
        <v>81</v>
      </c>
      <c r="AB63" s="3" t="s">
        <v>415</v>
      </c>
      <c r="AD63" s="3" t="s">
        <v>68</v>
      </c>
      <c r="AE63" s="3" t="s">
        <v>416</v>
      </c>
      <c r="AF63" s="3" t="s">
        <v>66</v>
      </c>
      <c r="AG63" s="3" t="s">
        <v>417</v>
      </c>
      <c r="AH63" s="3" t="s">
        <v>69</v>
      </c>
      <c r="AJ63" s="3" t="s">
        <v>418</v>
      </c>
      <c r="AL63" s="3" t="s">
        <v>63</v>
      </c>
      <c r="AM63" s="3" t="s">
        <v>419</v>
      </c>
      <c r="AR63" s="3" t="s">
        <v>66</v>
      </c>
      <c r="AS63" s="3" t="s">
        <v>420</v>
      </c>
      <c r="AT63" s="3" t="s">
        <v>66</v>
      </c>
      <c r="AU63" s="3" t="s">
        <v>421</v>
      </c>
      <c r="AV63" s="3" t="s">
        <v>422</v>
      </c>
      <c r="AW63" s="3" t="s">
        <v>86</v>
      </c>
      <c r="AX63" s="3" t="s">
        <v>423</v>
      </c>
      <c r="AY63" s="3" t="s">
        <v>63</v>
      </c>
      <c r="AZ63" s="3" t="s">
        <v>424</v>
      </c>
      <c r="BA63" s="3" t="s">
        <v>425</v>
      </c>
    </row>
    <row r="64" spans="1:53" ht="12.5" x14ac:dyDescent="0.25">
      <c r="A64" s="2">
        <v>43787.845705011576</v>
      </c>
      <c r="B64" s="3" t="s">
        <v>53</v>
      </c>
      <c r="C64" s="3" t="s">
        <v>107</v>
      </c>
      <c r="E64" s="3" t="s">
        <v>55</v>
      </c>
    </row>
    <row r="65" spans="1:53" ht="12.5" x14ac:dyDescent="0.25">
      <c r="A65" s="2">
        <v>43787.857302673612</v>
      </c>
      <c r="B65" s="3" t="s">
        <v>53</v>
      </c>
      <c r="C65" s="3" t="s">
        <v>75</v>
      </c>
      <c r="E65" s="3" t="s">
        <v>57</v>
      </c>
      <c r="F65" s="3" t="s">
        <v>122</v>
      </c>
      <c r="H65" s="3" t="s">
        <v>426</v>
      </c>
      <c r="I65" s="3" t="s">
        <v>60</v>
      </c>
      <c r="J65" s="3" t="s">
        <v>78</v>
      </c>
      <c r="K65" s="3" t="s">
        <v>60</v>
      </c>
      <c r="L65" s="3" t="s">
        <v>78</v>
      </c>
      <c r="M65" s="3" t="s">
        <v>60</v>
      </c>
      <c r="N65" s="3" t="s">
        <v>78</v>
      </c>
      <c r="O65" s="3" t="s">
        <v>61</v>
      </c>
      <c r="R65" s="3" t="s">
        <v>63</v>
      </c>
      <c r="T65" s="3" t="s">
        <v>427</v>
      </c>
      <c r="U65" s="3" t="s">
        <v>80</v>
      </c>
      <c r="V65" s="3" t="s">
        <v>428</v>
      </c>
      <c r="W65" s="3" t="s">
        <v>63</v>
      </c>
      <c r="X65" s="3" t="s">
        <v>429</v>
      </c>
      <c r="Y65" s="3" t="s">
        <v>66</v>
      </c>
      <c r="AA65" s="3" t="s">
        <v>67</v>
      </c>
      <c r="AB65" s="3" t="s">
        <v>430</v>
      </c>
      <c r="AD65" s="3" t="s">
        <v>68</v>
      </c>
      <c r="AE65" s="3" t="s">
        <v>431</v>
      </c>
      <c r="AF65" s="3" t="s">
        <v>66</v>
      </c>
      <c r="AH65" s="3" t="s">
        <v>69</v>
      </c>
      <c r="AL65" s="3" t="s">
        <v>66</v>
      </c>
      <c r="AP65" s="3" t="s">
        <v>432</v>
      </c>
      <c r="AQ65" s="3" t="s">
        <v>433</v>
      </c>
      <c r="AR65" s="3" t="s">
        <v>66</v>
      </c>
      <c r="AS65" s="3" t="s">
        <v>434</v>
      </c>
      <c r="AT65" s="3" t="s">
        <v>66</v>
      </c>
      <c r="AU65" s="3" t="s">
        <v>435</v>
      </c>
      <c r="AV65" s="3" t="s">
        <v>436</v>
      </c>
      <c r="AW65" s="3" t="s">
        <v>106</v>
      </c>
      <c r="AX65" s="3" t="s">
        <v>437</v>
      </c>
      <c r="AY65" s="3" t="s">
        <v>63</v>
      </c>
      <c r="AZ65" s="3" t="s">
        <v>438</v>
      </c>
    </row>
    <row r="66" spans="1:53" ht="12.5" x14ac:dyDescent="0.25">
      <c r="A66" s="2">
        <v>43787.904685925925</v>
      </c>
      <c r="B66" s="3" t="s">
        <v>53</v>
      </c>
      <c r="C66" s="3" t="s">
        <v>439</v>
      </c>
      <c r="E66" s="3" t="s">
        <v>55</v>
      </c>
    </row>
    <row r="67" spans="1:53" ht="12.5" x14ac:dyDescent="0.25">
      <c r="A67" s="2">
        <v>43788.308462847221</v>
      </c>
      <c r="B67" s="3" t="s">
        <v>53</v>
      </c>
      <c r="C67" s="3" t="s">
        <v>108</v>
      </c>
      <c r="E67" s="3" t="s">
        <v>57</v>
      </c>
      <c r="F67" s="3" t="s">
        <v>111</v>
      </c>
      <c r="G67" s="3" t="s">
        <v>440</v>
      </c>
      <c r="H67" s="3" t="s">
        <v>441</v>
      </c>
      <c r="I67" s="3" t="s">
        <v>60</v>
      </c>
      <c r="J67" s="3" t="s">
        <v>60</v>
      </c>
      <c r="K67" s="3" t="s">
        <v>60</v>
      </c>
      <c r="L67" s="3" t="s">
        <v>89</v>
      </c>
      <c r="M67" s="3" t="s">
        <v>60</v>
      </c>
      <c r="N67" s="3" t="s">
        <v>89</v>
      </c>
      <c r="O67" s="3" t="s">
        <v>90</v>
      </c>
      <c r="P67" s="3" t="s">
        <v>442</v>
      </c>
      <c r="Q67" s="3" t="s">
        <v>442</v>
      </c>
      <c r="R67" s="3" t="s">
        <v>66</v>
      </c>
      <c r="S67" s="3" t="s">
        <v>442</v>
      </c>
      <c r="T67" s="3" t="s">
        <v>443</v>
      </c>
      <c r="U67" s="3" t="s">
        <v>80</v>
      </c>
      <c r="W67" s="3" t="s">
        <v>66</v>
      </c>
      <c r="X67" s="3" t="s">
        <v>444</v>
      </c>
      <c r="Y67" s="3" t="s">
        <v>66</v>
      </c>
      <c r="Z67" s="3" t="s">
        <v>445</v>
      </c>
      <c r="AA67" s="3" t="s">
        <v>67</v>
      </c>
      <c r="AB67" s="3" t="s">
        <v>446</v>
      </c>
      <c r="AD67" s="3" t="s">
        <v>447</v>
      </c>
      <c r="AF67" s="3" t="s">
        <v>63</v>
      </c>
      <c r="AH67" s="3" t="s">
        <v>69</v>
      </c>
      <c r="AL67" s="3" t="s">
        <v>63</v>
      </c>
      <c r="AR67" s="3" t="s">
        <v>66</v>
      </c>
      <c r="AT67" s="3" t="s">
        <v>66</v>
      </c>
      <c r="AU67" s="3" t="s">
        <v>448</v>
      </c>
      <c r="AV67" s="3" t="s">
        <v>449</v>
      </c>
      <c r="AW67" s="3" t="s">
        <v>73</v>
      </c>
      <c r="AY67" s="3" t="s">
        <v>66</v>
      </c>
    </row>
    <row r="68" spans="1:53" ht="12.5" x14ac:dyDescent="0.25">
      <c r="A68" s="2">
        <v>43788.518213356481</v>
      </c>
      <c r="B68" s="3" t="s">
        <v>53</v>
      </c>
      <c r="C68" s="3" t="s">
        <v>110</v>
      </c>
      <c r="E68" s="3" t="s">
        <v>55</v>
      </c>
      <c r="BA68" s="3" t="s">
        <v>450</v>
      </c>
    </row>
    <row r="69" spans="1:53" ht="12.5" x14ac:dyDescent="0.25">
      <c r="A69" s="2">
        <v>43788.560821747684</v>
      </c>
      <c r="B69" s="3" t="s">
        <v>53</v>
      </c>
      <c r="C69" s="3" t="s">
        <v>54</v>
      </c>
      <c r="E69" s="3" t="s">
        <v>57</v>
      </c>
      <c r="F69" s="3" t="s">
        <v>122</v>
      </c>
      <c r="H69" s="3" t="s">
        <v>451</v>
      </c>
      <c r="I69" s="3" t="s">
        <v>60</v>
      </c>
      <c r="J69" s="3" t="s">
        <v>60</v>
      </c>
      <c r="K69" s="3" t="s">
        <v>78</v>
      </c>
      <c r="L69" s="3" t="s">
        <v>78</v>
      </c>
      <c r="M69" s="3" t="s">
        <v>60</v>
      </c>
      <c r="N69" s="3" t="s">
        <v>60</v>
      </c>
      <c r="O69" s="3" t="s">
        <v>61</v>
      </c>
      <c r="R69" s="3" t="s">
        <v>63</v>
      </c>
      <c r="T69" s="3" t="s">
        <v>452</v>
      </c>
      <c r="U69" s="3" t="s">
        <v>80</v>
      </c>
      <c r="V69" s="3" t="s">
        <v>453</v>
      </c>
      <c r="W69" s="3" t="s">
        <v>66</v>
      </c>
      <c r="X69" s="3" t="s">
        <v>454</v>
      </c>
      <c r="Y69" s="3" t="s">
        <v>66</v>
      </c>
      <c r="Z69" s="3" t="s">
        <v>455</v>
      </c>
      <c r="AA69" s="3" t="s">
        <v>67</v>
      </c>
      <c r="AB69" s="3" t="s">
        <v>456</v>
      </c>
      <c r="AD69" s="3" t="s">
        <v>82</v>
      </c>
      <c r="AF69" s="3" t="s">
        <v>63</v>
      </c>
      <c r="AH69" s="3" t="s">
        <v>280</v>
      </c>
      <c r="AL69" s="3" t="s">
        <v>63</v>
      </c>
      <c r="AQ69" s="3" t="s">
        <v>457</v>
      </c>
      <c r="AR69" s="3" t="s">
        <v>63</v>
      </c>
      <c r="AS69" s="3" t="s">
        <v>458</v>
      </c>
      <c r="AT69" s="3" t="s">
        <v>63</v>
      </c>
      <c r="AU69" s="3" t="s">
        <v>459</v>
      </c>
      <c r="AW69" s="3" t="s">
        <v>86</v>
      </c>
      <c r="AX69" s="3" t="s">
        <v>460</v>
      </c>
      <c r="AY69" s="3" t="s">
        <v>63</v>
      </c>
      <c r="AZ69" s="3" t="s">
        <v>461</v>
      </c>
      <c r="BA69" s="3" t="s">
        <v>462</v>
      </c>
    </row>
    <row r="70" spans="1:53" ht="12.5" x14ac:dyDescent="0.25">
      <c r="A70" s="2">
        <v>43788.57055261574</v>
      </c>
      <c r="B70" s="3" t="s">
        <v>53</v>
      </c>
      <c r="C70" s="3" t="s">
        <v>463</v>
      </c>
      <c r="E70" s="3" t="s">
        <v>55</v>
      </c>
    </row>
    <row r="71" spans="1:53" ht="12.5" x14ac:dyDescent="0.25">
      <c r="A71" s="2">
        <v>43788.584225833329</v>
      </c>
      <c r="B71" s="3" t="s">
        <v>53</v>
      </c>
      <c r="C71" s="3" t="s">
        <v>110</v>
      </c>
      <c r="E71" s="3" t="s">
        <v>57</v>
      </c>
      <c r="F71" s="3" t="s">
        <v>122</v>
      </c>
      <c r="H71" s="3" t="s">
        <v>464</v>
      </c>
      <c r="I71" s="3" t="s">
        <v>60</v>
      </c>
      <c r="J71" s="3" t="s">
        <v>78</v>
      </c>
      <c r="K71" s="3" t="s">
        <v>60</v>
      </c>
      <c r="L71" s="3" t="s">
        <v>78</v>
      </c>
      <c r="M71" s="3" t="s">
        <v>60</v>
      </c>
      <c r="N71" s="3" t="s">
        <v>60</v>
      </c>
      <c r="O71" s="3" t="s">
        <v>90</v>
      </c>
      <c r="P71" s="3" t="s">
        <v>465</v>
      </c>
      <c r="Q71" s="3" t="s">
        <v>465</v>
      </c>
      <c r="R71" s="3" t="s">
        <v>66</v>
      </c>
      <c r="S71" s="3" t="s">
        <v>465</v>
      </c>
      <c r="T71" s="3" t="s">
        <v>465</v>
      </c>
      <c r="U71" s="3" t="s">
        <v>64</v>
      </c>
      <c r="V71" s="3" t="s">
        <v>466</v>
      </c>
      <c r="W71" s="3" t="s">
        <v>66</v>
      </c>
      <c r="X71" s="3" t="s">
        <v>467</v>
      </c>
      <c r="Y71" s="3" t="s">
        <v>66</v>
      </c>
      <c r="Z71" s="3" t="s">
        <v>465</v>
      </c>
      <c r="AA71" s="3" t="s">
        <v>81</v>
      </c>
      <c r="AB71" s="3" t="s">
        <v>465</v>
      </c>
      <c r="AC71" s="3" t="s">
        <v>465</v>
      </c>
      <c r="AD71" s="3" t="s">
        <v>129</v>
      </c>
      <c r="AE71" s="3" t="s">
        <v>468</v>
      </c>
      <c r="AF71" s="3" t="s">
        <v>66</v>
      </c>
      <c r="AG71" s="3" t="s">
        <v>465</v>
      </c>
      <c r="AH71" s="3" t="s">
        <v>69</v>
      </c>
      <c r="AI71" s="3" t="s">
        <v>465</v>
      </c>
      <c r="AJ71" s="3" t="s">
        <v>469</v>
      </c>
      <c r="AK71" s="3" t="s">
        <v>470</v>
      </c>
      <c r="AL71" s="3" t="s">
        <v>66</v>
      </c>
      <c r="AM71" s="3" t="s">
        <v>465</v>
      </c>
      <c r="AN71" s="3" t="s">
        <v>465</v>
      </c>
      <c r="AO71" s="3" t="s">
        <v>465</v>
      </c>
      <c r="AP71" s="3" t="s">
        <v>465</v>
      </c>
      <c r="AQ71" s="3" t="s">
        <v>465</v>
      </c>
      <c r="AR71" s="3" t="s">
        <v>63</v>
      </c>
      <c r="AS71" s="3" t="s">
        <v>471</v>
      </c>
      <c r="AT71" s="3" t="s">
        <v>66</v>
      </c>
      <c r="AU71" s="3" t="s">
        <v>465</v>
      </c>
      <c r="AV71" s="3" t="s">
        <v>465</v>
      </c>
      <c r="AW71" s="3" t="s">
        <v>106</v>
      </c>
      <c r="AX71" s="3" t="s">
        <v>465</v>
      </c>
      <c r="AY71" s="3" t="s">
        <v>66</v>
      </c>
      <c r="AZ71" s="3" t="s">
        <v>465</v>
      </c>
      <c r="BA71" s="3" t="s">
        <v>465</v>
      </c>
    </row>
    <row r="72" spans="1:53" ht="12.5" x14ac:dyDescent="0.25">
      <c r="A72" s="2">
        <v>43788.594922164353</v>
      </c>
      <c r="B72" s="3" t="s">
        <v>391</v>
      </c>
      <c r="D72" s="3" t="s">
        <v>472</v>
      </c>
      <c r="E72" s="3" t="s">
        <v>57</v>
      </c>
      <c r="F72" s="3" t="s">
        <v>122</v>
      </c>
      <c r="G72" s="3" t="s">
        <v>473</v>
      </c>
      <c r="H72" s="3" t="s">
        <v>474</v>
      </c>
      <c r="I72" s="3" t="s">
        <v>60</v>
      </c>
      <c r="J72" s="3" t="s">
        <v>60</v>
      </c>
      <c r="K72" s="3" t="s">
        <v>60</v>
      </c>
      <c r="L72" s="3" t="s">
        <v>78</v>
      </c>
      <c r="M72" s="3" t="s">
        <v>60</v>
      </c>
      <c r="N72" s="3" t="s">
        <v>60</v>
      </c>
      <c r="O72" s="3" t="s">
        <v>61</v>
      </c>
      <c r="R72" s="3" t="s">
        <v>66</v>
      </c>
      <c r="S72" s="3" t="s">
        <v>165</v>
      </c>
      <c r="T72" s="3" t="s">
        <v>475</v>
      </c>
      <c r="U72" s="3" t="s">
        <v>64</v>
      </c>
      <c r="V72" s="3" t="s">
        <v>476</v>
      </c>
      <c r="W72" s="3" t="s">
        <v>66</v>
      </c>
      <c r="Y72" s="3" t="s">
        <v>66</v>
      </c>
      <c r="Z72" s="3" t="s">
        <v>477</v>
      </c>
      <c r="AA72" s="3" t="s">
        <v>81</v>
      </c>
      <c r="AD72" s="3" t="s">
        <v>68</v>
      </c>
      <c r="AE72" s="3" t="s">
        <v>478</v>
      </c>
      <c r="AF72" s="3" t="s">
        <v>66</v>
      </c>
      <c r="AH72" s="3" t="s">
        <v>69</v>
      </c>
      <c r="AL72" s="3" t="s">
        <v>66</v>
      </c>
      <c r="AP72" s="3" t="s">
        <v>479</v>
      </c>
      <c r="AQ72" s="3" t="s">
        <v>480</v>
      </c>
      <c r="AR72" s="3" t="s">
        <v>66</v>
      </c>
      <c r="AT72" s="3" t="s">
        <v>66</v>
      </c>
      <c r="AW72" s="3" t="s">
        <v>106</v>
      </c>
      <c r="AY72" s="3" t="s">
        <v>66</v>
      </c>
    </row>
    <row r="73" spans="1:53" ht="12.5" x14ac:dyDescent="0.25">
      <c r="A73" s="2">
        <v>43788.603772962961</v>
      </c>
      <c r="B73" s="3" t="s">
        <v>53</v>
      </c>
      <c r="C73" s="3" t="s">
        <v>310</v>
      </c>
      <c r="E73" s="3" t="s">
        <v>55</v>
      </c>
    </row>
    <row r="74" spans="1:53" ht="12.5" x14ac:dyDescent="0.25">
      <c r="A74" s="2">
        <v>43788.620738379628</v>
      </c>
      <c r="B74" s="3" t="s">
        <v>53</v>
      </c>
      <c r="C74" s="3" t="s">
        <v>74</v>
      </c>
      <c r="E74" s="3" t="s">
        <v>55</v>
      </c>
    </row>
    <row r="75" spans="1:53" ht="12.5" x14ac:dyDescent="0.25">
      <c r="A75" s="2">
        <v>43789.34635028935</v>
      </c>
      <c r="B75" s="3" t="s">
        <v>53</v>
      </c>
      <c r="C75" s="3" t="s">
        <v>310</v>
      </c>
      <c r="E75" s="3" t="s">
        <v>55</v>
      </c>
    </row>
    <row r="76" spans="1:53" ht="12.5" x14ac:dyDescent="0.25">
      <c r="A76" s="2">
        <v>43789.447662557868</v>
      </c>
      <c r="B76" s="3" t="s">
        <v>53</v>
      </c>
      <c r="C76" s="3" t="s">
        <v>87</v>
      </c>
      <c r="E76" s="3" t="s">
        <v>57</v>
      </c>
      <c r="F76" s="3" t="s">
        <v>122</v>
      </c>
      <c r="G76" s="3" t="s">
        <v>481</v>
      </c>
      <c r="H76" s="3" t="s">
        <v>482</v>
      </c>
      <c r="I76" s="3" t="s">
        <v>60</v>
      </c>
      <c r="J76" s="3" t="s">
        <v>60</v>
      </c>
      <c r="K76" s="3" t="s">
        <v>60</v>
      </c>
      <c r="L76" s="3" t="s">
        <v>78</v>
      </c>
      <c r="M76" s="3" t="s">
        <v>60</v>
      </c>
      <c r="N76" s="3" t="s">
        <v>60</v>
      </c>
      <c r="O76" s="3" t="s">
        <v>61</v>
      </c>
      <c r="R76" s="3" t="s">
        <v>66</v>
      </c>
      <c r="S76" s="3" t="s">
        <v>483</v>
      </c>
      <c r="T76" s="3" t="s">
        <v>484</v>
      </c>
      <c r="U76" s="3" t="s">
        <v>80</v>
      </c>
      <c r="V76" s="3" t="s">
        <v>485</v>
      </c>
      <c r="W76" s="3" t="s">
        <v>63</v>
      </c>
      <c r="X76" s="3" t="s">
        <v>486</v>
      </c>
      <c r="Y76" s="3" t="s">
        <v>66</v>
      </c>
      <c r="Z76" s="3" t="s">
        <v>487</v>
      </c>
      <c r="AA76" s="3" t="s">
        <v>81</v>
      </c>
      <c r="AB76" s="3" t="s">
        <v>488</v>
      </c>
      <c r="AC76" s="3" t="s">
        <v>489</v>
      </c>
      <c r="AD76" s="3" t="s">
        <v>68</v>
      </c>
      <c r="AE76" s="3" t="s">
        <v>490</v>
      </c>
      <c r="AF76" s="3" t="s">
        <v>63</v>
      </c>
      <c r="AG76" s="3" t="s">
        <v>491</v>
      </c>
      <c r="AH76" s="3" t="s">
        <v>69</v>
      </c>
      <c r="AJ76" s="3" t="s">
        <v>492</v>
      </c>
      <c r="AL76" s="3" t="s">
        <v>63</v>
      </c>
      <c r="AM76" s="3" t="s">
        <v>493</v>
      </c>
      <c r="AN76" s="3" t="s">
        <v>494</v>
      </c>
      <c r="AO76" s="3" t="s">
        <v>495</v>
      </c>
      <c r="AP76" s="3" t="s">
        <v>496</v>
      </c>
      <c r="AR76" s="3" t="s">
        <v>66</v>
      </c>
      <c r="AS76" s="3" t="s">
        <v>497</v>
      </c>
      <c r="AT76" s="3" t="s">
        <v>66</v>
      </c>
      <c r="AU76" s="3" t="s">
        <v>498</v>
      </c>
      <c r="AV76" s="3" t="s">
        <v>499</v>
      </c>
      <c r="AW76" s="3" t="s">
        <v>73</v>
      </c>
      <c r="AX76" s="3" t="s">
        <v>500</v>
      </c>
      <c r="AY76" s="3" t="s">
        <v>66</v>
      </c>
      <c r="AZ76" s="3" t="s">
        <v>501</v>
      </c>
      <c r="BA76" s="3" t="s">
        <v>502</v>
      </c>
    </row>
    <row r="77" spans="1:53" ht="12.5" x14ac:dyDescent="0.25">
      <c r="A77" s="2">
        <v>43789.498413402776</v>
      </c>
      <c r="B77" s="3" t="s">
        <v>53</v>
      </c>
      <c r="C77" s="3" t="s">
        <v>75</v>
      </c>
      <c r="E77" s="3" t="s">
        <v>57</v>
      </c>
      <c r="F77" s="3" t="s">
        <v>111</v>
      </c>
      <c r="H77" s="3" t="s">
        <v>503</v>
      </c>
      <c r="I77" s="3" t="s">
        <v>60</v>
      </c>
      <c r="J77" s="3" t="s">
        <v>60</v>
      </c>
      <c r="K77" s="3" t="s">
        <v>60</v>
      </c>
      <c r="L77" s="3" t="s">
        <v>60</v>
      </c>
      <c r="M77" s="3" t="s">
        <v>60</v>
      </c>
      <c r="N77" s="3" t="s">
        <v>60</v>
      </c>
      <c r="O77" s="3" t="s">
        <v>61</v>
      </c>
      <c r="R77" s="3" t="s">
        <v>63</v>
      </c>
      <c r="U77" s="3" t="s">
        <v>80</v>
      </c>
      <c r="W77" s="3" t="s">
        <v>66</v>
      </c>
      <c r="Y77" s="3" t="s">
        <v>66</v>
      </c>
      <c r="AA77" s="3" t="s">
        <v>504</v>
      </c>
      <c r="AD77" s="3" t="s">
        <v>82</v>
      </c>
      <c r="AF77" s="3" t="s">
        <v>66</v>
      </c>
      <c r="AH77" s="3" t="s">
        <v>69</v>
      </c>
      <c r="AL77" s="3" t="s">
        <v>66</v>
      </c>
      <c r="AR77" s="3" t="s">
        <v>63</v>
      </c>
      <c r="AT77" s="3" t="s">
        <v>66</v>
      </c>
      <c r="AW77" s="3" t="s">
        <v>106</v>
      </c>
      <c r="AY77" s="3" t="s">
        <v>66</v>
      </c>
    </row>
    <row r="78" spans="1:53" ht="12.5" x14ac:dyDescent="0.25">
      <c r="A78" s="2">
        <v>43789.511541157408</v>
      </c>
      <c r="B78" s="3" t="s">
        <v>53</v>
      </c>
      <c r="C78" s="3" t="s">
        <v>107</v>
      </c>
      <c r="E78" s="3" t="s">
        <v>57</v>
      </c>
      <c r="F78" s="3" t="s">
        <v>58</v>
      </c>
      <c r="G78" s="3" t="s">
        <v>505</v>
      </c>
      <c r="H78" s="3" t="s">
        <v>506</v>
      </c>
      <c r="I78" s="3" t="s">
        <v>60</v>
      </c>
      <c r="J78" s="3" t="s">
        <v>60</v>
      </c>
      <c r="K78" s="3" t="s">
        <v>78</v>
      </c>
      <c r="L78" s="3" t="s">
        <v>78</v>
      </c>
      <c r="M78" s="3" t="s">
        <v>60</v>
      </c>
      <c r="N78" s="3" t="s">
        <v>60</v>
      </c>
      <c r="O78" s="3" t="s">
        <v>90</v>
      </c>
      <c r="P78" s="3" t="s">
        <v>507</v>
      </c>
      <c r="Q78" s="3" t="s">
        <v>508</v>
      </c>
      <c r="R78" s="3" t="s">
        <v>63</v>
      </c>
      <c r="U78" s="3" t="s">
        <v>64</v>
      </c>
      <c r="W78" s="3" t="s">
        <v>66</v>
      </c>
      <c r="X78" s="3" t="s">
        <v>509</v>
      </c>
      <c r="Y78" s="3" t="s">
        <v>66</v>
      </c>
      <c r="Z78" s="3" t="s">
        <v>510</v>
      </c>
      <c r="AA78" s="3" t="s">
        <v>67</v>
      </c>
      <c r="AB78" s="3" t="s">
        <v>511</v>
      </c>
      <c r="AD78" s="3" t="s">
        <v>82</v>
      </c>
      <c r="AE78" s="3" t="s">
        <v>512</v>
      </c>
      <c r="AF78" s="3" t="s">
        <v>66</v>
      </c>
      <c r="AG78" s="3" t="s">
        <v>513</v>
      </c>
      <c r="AH78" s="3" t="s">
        <v>69</v>
      </c>
      <c r="AL78" s="3" t="s">
        <v>66</v>
      </c>
      <c r="AM78" s="3" t="s">
        <v>514</v>
      </c>
      <c r="AP78" s="3" t="s">
        <v>515</v>
      </c>
      <c r="AQ78" s="3" t="s">
        <v>516</v>
      </c>
      <c r="AR78" s="3" t="s">
        <v>66</v>
      </c>
      <c r="AS78" s="3" t="s">
        <v>517</v>
      </c>
      <c r="AT78" s="3" t="s">
        <v>66</v>
      </c>
      <c r="AU78" s="3" t="s">
        <v>518</v>
      </c>
      <c r="AV78" s="3" t="s">
        <v>519</v>
      </c>
      <c r="AW78" s="3" t="s">
        <v>73</v>
      </c>
      <c r="AX78" s="3" t="s">
        <v>520</v>
      </c>
      <c r="AY78" s="3" t="s">
        <v>66</v>
      </c>
      <c r="AZ78" s="3" t="s">
        <v>521</v>
      </c>
      <c r="BA78" s="3" t="s">
        <v>522</v>
      </c>
    </row>
    <row r="79" spans="1:53" ht="12.5" x14ac:dyDescent="0.25">
      <c r="A79" s="2">
        <v>43789.637209131943</v>
      </c>
      <c r="B79" s="3" t="s">
        <v>53</v>
      </c>
      <c r="C79" s="3" t="s">
        <v>75</v>
      </c>
      <c r="E79" s="3" t="s">
        <v>55</v>
      </c>
    </row>
    <row r="80" spans="1:53" ht="12.5" x14ac:dyDescent="0.25">
      <c r="A80" s="2">
        <v>43789.885537951384</v>
      </c>
      <c r="B80" s="3" t="s">
        <v>53</v>
      </c>
      <c r="C80" s="3" t="s">
        <v>310</v>
      </c>
      <c r="E80" s="3" t="s">
        <v>55</v>
      </c>
      <c r="BA80" s="3" t="s">
        <v>523</v>
      </c>
    </row>
    <row r="81" spans="1:53" ht="12.5" x14ac:dyDescent="0.25">
      <c r="A81" s="2">
        <v>43790.684616458333</v>
      </c>
      <c r="B81" s="3" t="s">
        <v>53</v>
      </c>
      <c r="C81" s="3" t="s">
        <v>107</v>
      </c>
      <c r="E81" s="3" t="s">
        <v>57</v>
      </c>
      <c r="F81" s="3" t="s">
        <v>58</v>
      </c>
      <c r="H81" s="3" t="s">
        <v>524</v>
      </c>
      <c r="I81" s="3" t="s">
        <v>60</v>
      </c>
      <c r="J81" s="3" t="s">
        <v>89</v>
      </c>
      <c r="K81" s="3" t="s">
        <v>60</v>
      </c>
      <c r="L81" s="3" t="s">
        <v>89</v>
      </c>
      <c r="M81" s="3" t="s">
        <v>60</v>
      </c>
      <c r="N81" s="3" t="s">
        <v>60</v>
      </c>
      <c r="O81" s="3" t="s">
        <v>90</v>
      </c>
      <c r="P81" s="3" t="s">
        <v>525</v>
      </c>
      <c r="Q81" s="3" t="s">
        <v>526</v>
      </c>
      <c r="R81" s="3" t="s">
        <v>66</v>
      </c>
      <c r="S81" s="3" t="s">
        <v>527</v>
      </c>
      <c r="U81" s="3" t="s">
        <v>64</v>
      </c>
      <c r="V81" s="3" t="s">
        <v>528</v>
      </c>
      <c r="W81" s="3" t="s">
        <v>63</v>
      </c>
      <c r="Y81" s="3" t="s">
        <v>66</v>
      </c>
      <c r="Z81" s="3" t="s">
        <v>529</v>
      </c>
      <c r="AA81" s="3" t="s">
        <v>81</v>
      </c>
      <c r="AD81" s="3" t="s">
        <v>447</v>
      </c>
      <c r="AF81" s="3" t="s">
        <v>66</v>
      </c>
      <c r="AG81" s="3" t="s">
        <v>530</v>
      </c>
      <c r="AH81" s="3" t="s">
        <v>69</v>
      </c>
      <c r="AL81" s="3" t="s">
        <v>66</v>
      </c>
      <c r="AR81" s="3" t="s">
        <v>66</v>
      </c>
      <c r="AT81" s="3" t="s">
        <v>66</v>
      </c>
      <c r="AW81" s="3" t="s">
        <v>73</v>
      </c>
      <c r="AY81" s="3" t="s">
        <v>66</v>
      </c>
    </row>
    <row r="82" spans="1:53" ht="12.5" x14ac:dyDescent="0.25">
      <c r="A82" s="2">
        <v>43790.799861944441</v>
      </c>
      <c r="B82" s="3" t="s">
        <v>53</v>
      </c>
      <c r="C82" s="3" t="s">
        <v>107</v>
      </c>
      <c r="E82" s="3" t="s">
        <v>57</v>
      </c>
      <c r="F82" s="3" t="s">
        <v>122</v>
      </c>
      <c r="G82" s="3" t="s">
        <v>531</v>
      </c>
      <c r="H82" s="3" t="s">
        <v>532</v>
      </c>
      <c r="I82" s="3" t="s">
        <v>60</v>
      </c>
      <c r="J82" s="3" t="s">
        <v>60</v>
      </c>
      <c r="K82" s="3" t="s">
        <v>78</v>
      </c>
      <c r="L82" s="3" t="s">
        <v>78</v>
      </c>
      <c r="M82" s="3" t="s">
        <v>78</v>
      </c>
      <c r="N82" s="3" t="s">
        <v>78</v>
      </c>
      <c r="O82" s="3" t="s">
        <v>61</v>
      </c>
      <c r="R82" s="3" t="s">
        <v>66</v>
      </c>
      <c r="S82" s="3" t="s">
        <v>533</v>
      </c>
      <c r="T82" s="3" t="s">
        <v>534</v>
      </c>
      <c r="U82" s="3" t="s">
        <v>64</v>
      </c>
      <c r="V82" s="3" t="s">
        <v>535</v>
      </c>
      <c r="W82" s="3" t="s">
        <v>63</v>
      </c>
      <c r="X82" s="3" t="s">
        <v>536</v>
      </c>
      <c r="Y82" s="3" t="s">
        <v>66</v>
      </c>
      <c r="Z82" s="3" t="s">
        <v>537</v>
      </c>
      <c r="AA82" s="3" t="s">
        <v>67</v>
      </c>
      <c r="AB82" s="3" t="s">
        <v>538</v>
      </c>
      <c r="AD82" s="3" t="s">
        <v>82</v>
      </c>
      <c r="AE82" s="3" t="s">
        <v>539</v>
      </c>
      <c r="AF82" s="3" t="s">
        <v>63</v>
      </c>
      <c r="AH82" s="3" t="s">
        <v>69</v>
      </c>
      <c r="AL82" s="3" t="s">
        <v>66</v>
      </c>
      <c r="AM82" s="3" t="s">
        <v>540</v>
      </c>
      <c r="AP82" s="3" t="s">
        <v>541</v>
      </c>
      <c r="AR82" s="3" t="s">
        <v>63</v>
      </c>
      <c r="AS82" s="3" t="s">
        <v>542</v>
      </c>
      <c r="AT82" s="3" t="s">
        <v>66</v>
      </c>
      <c r="AU82" s="3" t="s">
        <v>543</v>
      </c>
      <c r="AV82" s="3" t="s">
        <v>544</v>
      </c>
      <c r="AW82" s="3" t="s">
        <v>106</v>
      </c>
      <c r="AX82" s="3" t="s">
        <v>545</v>
      </c>
      <c r="AY82" s="3" t="s">
        <v>63</v>
      </c>
    </row>
    <row r="83" spans="1:53" ht="12.5" x14ac:dyDescent="0.25">
      <c r="A83" s="2">
        <v>43790.877245972224</v>
      </c>
      <c r="B83" s="3" t="s">
        <v>53</v>
      </c>
      <c r="C83" s="3" t="s">
        <v>74</v>
      </c>
      <c r="E83" s="3" t="s">
        <v>57</v>
      </c>
      <c r="F83" s="3" t="s">
        <v>58</v>
      </c>
      <c r="H83" s="3" t="s">
        <v>546</v>
      </c>
      <c r="I83" s="3" t="s">
        <v>78</v>
      </c>
      <c r="J83" s="3" t="s">
        <v>78</v>
      </c>
      <c r="K83" s="3" t="s">
        <v>78</v>
      </c>
      <c r="L83" s="3" t="s">
        <v>78</v>
      </c>
      <c r="M83" s="3" t="s">
        <v>78</v>
      </c>
      <c r="N83" s="3" t="s">
        <v>60</v>
      </c>
      <c r="O83" s="3" t="s">
        <v>61</v>
      </c>
      <c r="R83" s="3" t="s">
        <v>63</v>
      </c>
      <c r="U83" s="3" t="s">
        <v>64</v>
      </c>
      <c r="W83" s="3" t="s">
        <v>66</v>
      </c>
      <c r="Y83" s="3" t="s">
        <v>66</v>
      </c>
      <c r="AA83" s="3" t="s">
        <v>81</v>
      </c>
      <c r="AD83" s="3" t="s">
        <v>68</v>
      </c>
      <c r="AF83" s="3" t="s">
        <v>66</v>
      </c>
      <c r="AH83" s="3" t="s">
        <v>69</v>
      </c>
      <c r="AL83" s="3" t="s">
        <v>66</v>
      </c>
      <c r="AR83" s="3" t="s">
        <v>66</v>
      </c>
      <c r="AT83" s="3" t="s">
        <v>66</v>
      </c>
      <c r="AW83" s="3" t="s">
        <v>73</v>
      </c>
      <c r="AY83" s="3" t="s">
        <v>63</v>
      </c>
    </row>
    <row r="84" spans="1:53" ht="12.5" x14ac:dyDescent="0.25">
      <c r="A84" s="2">
        <v>43791.460207326389</v>
      </c>
      <c r="B84" s="3" t="s">
        <v>53</v>
      </c>
      <c r="C84" s="3" t="s">
        <v>547</v>
      </c>
      <c r="E84" s="3" t="s">
        <v>57</v>
      </c>
      <c r="F84" s="3" t="s">
        <v>122</v>
      </c>
      <c r="G84" s="3" t="s">
        <v>548</v>
      </c>
      <c r="H84" s="3" t="s">
        <v>549</v>
      </c>
      <c r="I84" s="3" t="s">
        <v>60</v>
      </c>
      <c r="J84" s="3" t="s">
        <v>89</v>
      </c>
      <c r="K84" s="3" t="s">
        <v>89</v>
      </c>
      <c r="L84" s="3" t="s">
        <v>78</v>
      </c>
      <c r="M84" s="3" t="s">
        <v>60</v>
      </c>
      <c r="N84" s="3" t="s">
        <v>60</v>
      </c>
      <c r="O84" s="3" t="s">
        <v>61</v>
      </c>
      <c r="R84" s="3" t="s">
        <v>66</v>
      </c>
      <c r="S84" s="3" t="s">
        <v>550</v>
      </c>
      <c r="T84" s="3" t="s">
        <v>551</v>
      </c>
      <c r="U84" s="3" t="s">
        <v>80</v>
      </c>
      <c r="V84" s="3" t="s">
        <v>552</v>
      </c>
      <c r="W84" s="3" t="s">
        <v>63</v>
      </c>
      <c r="X84" s="3" t="s">
        <v>553</v>
      </c>
      <c r="Y84" s="3" t="s">
        <v>66</v>
      </c>
      <c r="Z84" s="3" t="s">
        <v>554</v>
      </c>
      <c r="AA84" s="3" t="s">
        <v>81</v>
      </c>
      <c r="AB84" s="3" t="s">
        <v>555</v>
      </c>
      <c r="AD84" s="3" t="s">
        <v>82</v>
      </c>
      <c r="AE84" s="3" t="s">
        <v>556</v>
      </c>
      <c r="AF84" s="3" t="s">
        <v>66</v>
      </c>
      <c r="AG84" s="3" t="s">
        <v>557</v>
      </c>
      <c r="AH84" s="3" t="s">
        <v>69</v>
      </c>
      <c r="AL84" s="3" t="s">
        <v>66</v>
      </c>
      <c r="AM84" s="3" t="s">
        <v>558</v>
      </c>
      <c r="AP84" s="3" t="s">
        <v>559</v>
      </c>
      <c r="AR84" s="3" t="s">
        <v>66</v>
      </c>
      <c r="AS84" s="3" t="s">
        <v>558</v>
      </c>
      <c r="AT84" s="3" t="s">
        <v>66</v>
      </c>
      <c r="AU84" s="3" t="s">
        <v>560</v>
      </c>
      <c r="AV84" s="3" t="s">
        <v>561</v>
      </c>
      <c r="AW84" s="3" t="s">
        <v>73</v>
      </c>
      <c r="AX84" s="3" t="s">
        <v>562</v>
      </c>
      <c r="AY84" s="3" t="s">
        <v>66</v>
      </c>
    </row>
    <row r="85" spans="1:53" ht="12.5" x14ac:dyDescent="0.25">
      <c r="A85" s="2">
        <v>43792.304105023148</v>
      </c>
      <c r="B85" s="3" t="s">
        <v>53</v>
      </c>
      <c r="C85" s="3" t="s">
        <v>310</v>
      </c>
      <c r="E85" s="3" t="s">
        <v>57</v>
      </c>
      <c r="F85" s="3" t="s">
        <v>122</v>
      </c>
      <c r="G85" s="3" t="s">
        <v>563</v>
      </c>
      <c r="H85" s="3" t="s">
        <v>564</v>
      </c>
      <c r="I85" s="3" t="s">
        <v>60</v>
      </c>
      <c r="J85" s="3" t="s">
        <v>78</v>
      </c>
      <c r="K85" s="3" t="s">
        <v>60</v>
      </c>
      <c r="L85" s="3" t="s">
        <v>78</v>
      </c>
      <c r="M85" s="3" t="s">
        <v>60</v>
      </c>
      <c r="N85" s="3" t="s">
        <v>60</v>
      </c>
      <c r="O85" s="3" t="s">
        <v>61</v>
      </c>
      <c r="R85" s="3" t="s">
        <v>63</v>
      </c>
      <c r="T85" s="3" t="s">
        <v>565</v>
      </c>
      <c r="U85" s="3" t="s">
        <v>64</v>
      </c>
      <c r="V85" s="3" t="s">
        <v>566</v>
      </c>
      <c r="W85" s="3" t="s">
        <v>63</v>
      </c>
      <c r="X85" s="3" t="s">
        <v>567</v>
      </c>
      <c r="Y85" s="3" t="s">
        <v>66</v>
      </c>
      <c r="Z85" s="3" t="s">
        <v>568</v>
      </c>
      <c r="AA85" s="3" t="s">
        <v>81</v>
      </c>
      <c r="AD85" s="3" t="s">
        <v>82</v>
      </c>
      <c r="AF85" s="3" t="s">
        <v>63</v>
      </c>
      <c r="AG85" s="3" t="s">
        <v>569</v>
      </c>
      <c r="AH85" s="3" t="s">
        <v>69</v>
      </c>
      <c r="AL85" s="3" t="s">
        <v>66</v>
      </c>
      <c r="AM85" s="3" t="s">
        <v>570</v>
      </c>
      <c r="AN85" s="3" t="s">
        <v>571</v>
      </c>
      <c r="AO85" s="3" t="s">
        <v>572</v>
      </c>
      <c r="AP85" s="3" t="s">
        <v>573</v>
      </c>
      <c r="AQ85" s="3" t="s">
        <v>574</v>
      </c>
      <c r="AR85" s="3" t="s">
        <v>66</v>
      </c>
      <c r="AS85" s="3" t="s">
        <v>575</v>
      </c>
      <c r="AT85" s="3" t="s">
        <v>66</v>
      </c>
      <c r="AU85" s="3" t="s">
        <v>576</v>
      </c>
      <c r="AV85" s="3" t="s">
        <v>576</v>
      </c>
      <c r="AW85" s="3" t="s">
        <v>106</v>
      </c>
      <c r="AX85" s="3" t="s">
        <v>577</v>
      </c>
      <c r="AY85" s="3" t="s">
        <v>63</v>
      </c>
      <c r="AZ85" s="3" t="s">
        <v>578</v>
      </c>
    </row>
    <row r="86" spans="1:53" ht="12.5" x14ac:dyDescent="0.25">
      <c r="A86" s="2">
        <v>43794.416589791668</v>
      </c>
      <c r="B86" s="3" t="s">
        <v>53</v>
      </c>
      <c r="C86" s="3" t="s">
        <v>108</v>
      </c>
      <c r="E86" s="3" t="s">
        <v>57</v>
      </c>
      <c r="F86" s="3" t="s">
        <v>111</v>
      </c>
      <c r="G86" s="3" t="s">
        <v>579</v>
      </c>
      <c r="H86" s="3" t="s">
        <v>580</v>
      </c>
      <c r="I86" s="3" t="s">
        <v>60</v>
      </c>
      <c r="J86" s="3" t="s">
        <v>60</v>
      </c>
      <c r="K86" s="3" t="s">
        <v>60</v>
      </c>
      <c r="L86" s="3" t="s">
        <v>60</v>
      </c>
      <c r="M86" s="3" t="s">
        <v>60</v>
      </c>
      <c r="N86" s="3" t="s">
        <v>60</v>
      </c>
      <c r="O86" s="3" t="s">
        <v>90</v>
      </c>
      <c r="P86" s="3" t="s">
        <v>581</v>
      </c>
      <c r="Q86" s="3" t="s">
        <v>582</v>
      </c>
      <c r="R86" s="3" t="s">
        <v>66</v>
      </c>
      <c r="S86" s="3" t="s">
        <v>583</v>
      </c>
      <c r="T86" s="3" t="s">
        <v>584</v>
      </c>
      <c r="U86" s="3" t="s">
        <v>80</v>
      </c>
      <c r="V86" s="3" t="s">
        <v>585</v>
      </c>
      <c r="W86" s="3" t="s">
        <v>66</v>
      </c>
      <c r="X86" s="3" t="s">
        <v>583</v>
      </c>
      <c r="Y86" s="3" t="s">
        <v>66</v>
      </c>
      <c r="Z86" s="3" t="s">
        <v>586</v>
      </c>
      <c r="AA86" s="3" t="s">
        <v>67</v>
      </c>
      <c r="AB86" s="3" t="s">
        <v>587</v>
      </c>
      <c r="AC86" s="3" t="s">
        <v>63</v>
      </c>
      <c r="AD86" s="3" t="s">
        <v>129</v>
      </c>
      <c r="AE86" s="3" t="s">
        <v>588</v>
      </c>
      <c r="AF86" s="3" t="s">
        <v>66</v>
      </c>
      <c r="AG86" s="3" t="s">
        <v>589</v>
      </c>
      <c r="AH86" s="3" t="s">
        <v>69</v>
      </c>
      <c r="AK86" s="3" t="s">
        <v>590</v>
      </c>
      <c r="AL86" s="3" t="s">
        <v>66</v>
      </c>
      <c r="AM86" s="3" t="s">
        <v>591</v>
      </c>
      <c r="AP86" s="3" t="s">
        <v>592</v>
      </c>
      <c r="AQ86" s="3" t="s">
        <v>592</v>
      </c>
      <c r="AR86" s="3" t="s">
        <v>66</v>
      </c>
      <c r="AS86" s="3" t="s">
        <v>593</v>
      </c>
      <c r="AT86" s="3" t="s">
        <v>63</v>
      </c>
      <c r="AU86" s="3" t="s">
        <v>594</v>
      </c>
      <c r="AW86" s="3" t="s">
        <v>73</v>
      </c>
      <c r="AX86" s="3" t="s">
        <v>595</v>
      </c>
      <c r="AY86" s="3" t="s">
        <v>63</v>
      </c>
      <c r="AZ86" s="3" t="s">
        <v>596</v>
      </c>
    </row>
    <row r="87" spans="1:53" ht="12.5" x14ac:dyDescent="0.25">
      <c r="A87" s="2">
        <v>43794.90429741898</v>
      </c>
      <c r="B87" s="3" t="s">
        <v>53</v>
      </c>
      <c r="C87" s="3" t="s">
        <v>54</v>
      </c>
      <c r="E87" s="3" t="s">
        <v>57</v>
      </c>
      <c r="F87" s="3" t="s">
        <v>58</v>
      </c>
      <c r="G87" s="3" t="s">
        <v>597</v>
      </c>
      <c r="H87" s="3" t="s">
        <v>598</v>
      </c>
      <c r="I87" s="3" t="s">
        <v>89</v>
      </c>
      <c r="J87" s="3" t="s">
        <v>89</v>
      </c>
      <c r="K87" s="3" t="s">
        <v>60</v>
      </c>
      <c r="L87" s="3" t="s">
        <v>89</v>
      </c>
      <c r="M87" s="3" t="s">
        <v>60</v>
      </c>
      <c r="N87" s="3" t="s">
        <v>89</v>
      </c>
      <c r="O87" s="3" t="s">
        <v>61</v>
      </c>
      <c r="R87" s="3" t="s">
        <v>66</v>
      </c>
      <c r="S87" s="3" t="s">
        <v>599</v>
      </c>
      <c r="T87" s="3" t="s">
        <v>600</v>
      </c>
      <c r="U87" s="3" t="s">
        <v>80</v>
      </c>
      <c r="V87" s="3" t="s">
        <v>601</v>
      </c>
      <c r="W87" s="3" t="s">
        <v>66</v>
      </c>
      <c r="X87" s="3" t="s">
        <v>602</v>
      </c>
      <c r="Y87" s="3" t="s">
        <v>66</v>
      </c>
      <c r="Z87" s="3" t="s">
        <v>603</v>
      </c>
      <c r="AA87" s="3" t="s">
        <v>67</v>
      </c>
      <c r="AB87" s="3" t="s">
        <v>604</v>
      </c>
      <c r="AD87" s="3" t="s">
        <v>82</v>
      </c>
      <c r="AE87" s="3" t="s">
        <v>605</v>
      </c>
      <c r="AF87" s="3" t="s">
        <v>66</v>
      </c>
      <c r="AG87" s="3" t="s">
        <v>606</v>
      </c>
      <c r="AH87" s="3" t="s">
        <v>267</v>
      </c>
      <c r="AI87" s="3" t="s">
        <v>607</v>
      </c>
      <c r="AK87" s="3" t="s">
        <v>608</v>
      </c>
      <c r="AL87" s="3" t="s">
        <v>66</v>
      </c>
      <c r="AM87" s="3" t="s">
        <v>609</v>
      </c>
      <c r="AN87" s="3" t="s">
        <v>610</v>
      </c>
      <c r="AO87" s="3" t="s">
        <v>387</v>
      </c>
      <c r="AP87" s="3" t="s">
        <v>611</v>
      </c>
      <c r="AQ87" s="3" t="s">
        <v>612</v>
      </c>
      <c r="AR87" s="3" t="s">
        <v>66</v>
      </c>
      <c r="AS87" s="3" t="s">
        <v>613</v>
      </c>
      <c r="AT87" s="3" t="s">
        <v>66</v>
      </c>
      <c r="AU87" s="3" t="s">
        <v>614</v>
      </c>
      <c r="AV87" s="3" t="s">
        <v>615</v>
      </c>
      <c r="AW87" s="3" t="s">
        <v>86</v>
      </c>
      <c r="AX87" s="3" t="s">
        <v>616</v>
      </c>
      <c r="AY87" s="3" t="s">
        <v>63</v>
      </c>
      <c r="AZ87" s="3" t="s">
        <v>617</v>
      </c>
    </row>
    <row r="88" spans="1:53" ht="12.5" x14ac:dyDescent="0.25">
      <c r="A88" s="2">
        <v>43796.283294525463</v>
      </c>
      <c r="B88" s="3" t="s">
        <v>53</v>
      </c>
      <c r="C88" s="3" t="s">
        <v>108</v>
      </c>
      <c r="E88" s="3" t="s">
        <v>55</v>
      </c>
    </row>
    <row r="89" spans="1:53" ht="12.5" x14ac:dyDescent="0.25">
      <c r="A89" s="2">
        <v>43796.76095703704</v>
      </c>
      <c r="B89" s="3" t="s">
        <v>53</v>
      </c>
      <c r="C89" s="3" t="s">
        <v>110</v>
      </c>
      <c r="E89" s="3" t="s">
        <v>55</v>
      </c>
      <c r="BA89" s="3" t="s">
        <v>618</v>
      </c>
    </row>
    <row r="90" spans="1:53" ht="12.5" x14ac:dyDescent="0.25">
      <c r="A90" s="2">
        <v>43796.862441377314</v>
      </c>
      <c r="B90" s="3" t="s">
        <v>53</v>
      </c>
      <c r="C90" s="3" t="s">
        <v>56</v>
      </c>
      <c r="E90" s="3" t="s">
        <v>57</v>
      </c>
      <c r="F90" s="3" t="s">
        <v>58</v>
      </c>
      <c r="G90" s="3" t="s">
        <v>619</v>
      </c>
      <c r="H90" s="3" t="s">
        <v>620</v>
      </c>
      <c r="I90" s="3" t="s">
        <v>78</v>
      </c>
      <c r="J90" s="3" t="s">
        <v>60</v>
      </c>
      <c r="K90" s="3" t="s">
        <v>60</v>
      </c>
      <c r="L90" s="3" t="s">
        <v>60</v>
      </c>
      <c r="M90" s="3" t="s">
        <v>78</v>
      </c>
      <c r="N90" s="3" t="s">
        <v>60</v>
      </c>
      <c r="O90" s="3" t="s">
        <v>61</v>
      </c>
      <c r="R90" s="3" t="s">
        <v>63</v>
      </c>
      <c r="U90" s="3" t="s">
        <v>80</v>
      </c>
      <c r="V90" s="3" t="s">
        <v>621</v>
      </c>
      <c r="W90" s="3" t="s">
        <v>66</v>
      </c>
      <c r="X90" s="3" t="s">
        <v>622</v>
      </c>
      <c r="Y90" s="3" t="s">
        <v>66</v>
      </c>
      <c r="Z90" s="3" t="s">
        <v>623</v>
      </c>
      <c r="AA90" s="3" t="s">
        <v>67</v>
      </c>
      <c r="AB90" s="3" t="s">
        <v>624</v>
      </c>
      <c r="AC90" s="3" t="s">
        <v>98</v>
      </c>
      <c r="AD90" s="3" t="s">
        <v>625</v>
      </c>
      <c r="AE90" s="3" t="s">
        <v>176</v>
      </c>
      <c r="AF90" s="3" t="s">
        <v>63</v>
      </c>
      <c r="AH90" s="3" t="s">
        <v>69</v>
      </c>
      <c r="AL90" s="3" t="s">
        <v>66</v>
      </c>
      <c r="AM90" s="3" t="s">
        <v>626</v>
      </c>
      <c r="AP90" s="3" t="s">
        <v>627</v>
      </c>
      <c r="AR90" s="3" t="s">
        <v>66</v>
      </c>
      <c r="AS90" s="3" t="s">
        <v>628</v>
      </c>
      <c r="AT90" s="3" t="s">
        <v>66</v>
      </c>
      <c r="AU90" s="3" t="s">
        <v>629</v>
      </c>
      <c r="AW90" s="3" t="s">
        <v>73</v>
      </c>
      <c r="AX90" s="3" t="s">
        <v>630</v>
      </c>
      <c r="AY90" s="3" t="s">
        <v>66</v>
      </c>
      <c r="AZ90" s="3" t="s">
        <v>631</v>
      </c>
    </row>
    <row r="91" spans="1:53" ht="12.5" x14ac:dyDescent="0.25">
      <c r="A91" s="2">
        <v>43797.421398611114</v>
      </c>
      <c r="B91" s="3" t="s">
        <v>53</v>
      </c>
      <c r="C91" s="3" t="s">
        <v>107</v>
      </c>
      <c r="E91" s="3" t="s">
        <v>57</v>
      </c>
      <c r="F91" s="3" t="s">
        <v>58</v>
      </c>
      <c r="H91" s="3" t="s">
        <v>632</v>
      </c>
      <c r="I91" s="3" t="s">
        <v>60</v>
      </c>
      <c r="J91" s="3" t="s">
        <v>60</v>
      </c>
      <c r="K91" s="3" t="s">
        <v>60</v>
      </c>
      <c r="L91" s="3" t="s">
        <v>89</v>
      </c>
      <c r="M91" s="3" t="s">
        <v>89</v>
      </c>
      <c r="N91" s="3" t="s">
        <v>89</v>
      </c>
      <c r="O91" s="3" t="s">
        <v>61</v>
      </c>
      <c r="R91" s="3" t="s">
        <v>66</v>
      </c>
      <c r="S91" s="3" t="s">
        <v>633</v>
      </c>
      <c r="T91" s="3" t="s">
        <v>634</v>
      </c>
      <c r="U91" s="3" t="s">
        <v>64</v>
      </c>
      <c r="V91" s="3" t="s">
        <v>635</v>
      </c>
      <c r="W91" s="3" t="s">
        <v>66</v>
      </c>
      <c r="X91" s="3" t="s">
        <v>636</v>
      </c>
      <c r="Y91" s="3" t="s">
        <v>66</v>
      </c>
      <c r="Z91" s="3" t="s">
        <v>637</v>
      </c>
      <c r="AA91" s="3" t="s">
        <v>67</v>
      </c>
      <c r="AB91" s="3" t="s">
        <v>638</v>
      </c>
      <c r="AC91" s="3" t="s">
        <v>63</v>
      </c>
      <c r="AD91" s="3" t="s">
        <v>129</v>
      </c>
      <c r="AE91" s="3" t="s">
        <v>639</v>
      </c>
      <c r="AF91" s="3" t="s">
        <v>66</v>
      </c>
      <c r="AG91" s="3" t="s">
        <v>640</v>
      </c>
      <c r="AH91" s="3" t="s">
        <v>69</v>
      </c>
      <c r="AL91" s="3" t="s">
        <v>66</v>
      </c>
      <c r="AM91" s="3" t="s">
        <v>641</v>
      </c>
      <c r="AR91" s="3" t="s">
        <v>66</v>
      </c>
      <c r="AS91" s="3" t="s">
        <v>642</v>
      </c>
      <c r="AT91" s="3" t="s">
        <v>66</v>
      </c>
      <c r="AU91" s="3" t="s">
        <v>643</v>
      </c>
      <c r="AV91" s="3" t="s">
        <v>644</v>
      </c>
      <c r="AW91" s="3" t="s">
        <v>106</v>
      </c>
      <c r="AX91" s="3" t="s">
        <v>645</v>
      </c>
      <c r="AY91" s="3" t="s">
        <v>66</v>
      </c>
      <c r="AZ91" s="3" t="s">
        <v>97</v>
      </c>
    </row>
    <row r="92" spans="1:53" ht="12.5" x14ac:dyDescent="0.25">
      <c r="A92" s="2">
        <v>43797.611499525461</v>
      </c>
      <c r="B92" s="3" t="s">
        <v>53</v>
      </c>
      <c r="C92" s="3" t="s">
        <v>108</v>
      </c>
      <c r="E92" s="3" t="s">
        <v>57</v>
      </c>
      <c r="F92" s="3" t="s">
        <v>122</v>
      </c>
      <c r="G92" s="3" t="s">
        <v>646</v>
      </c>
      <c r="H92" s="3" t="s">
        <v>647</v>
      </c>
      <c r="I92" s="3" t="s">
        <v>60</v>
      </c>
      <c r="J92" s="3" t="s">
        <v>89</v>
      </c>
      <c r="K92" s="3" t="s">
        <v>89</v>
      </c>
      <c r="L92" s="3" t="s">
        <v>78</v>
      </c>
      <c r="M92" s="3" t="s">
        <v>89</v>
      </c>
      <c r="N92" s="3" t="s">
        <v>89</v>
      </c>
      <c r="O92" s="3" t="s">
        <v>61</v>
      </c>
      <c r="R92" s="3" t="s">
        <v>648</v>
      </c>
      <c r="T92" s="3" t="s">
        <v>649</v>
      </c>
      <c r="U92" s="3" t="s">
        <v>64</v>
      </c>
      <c r="V92" s="3" t="s">
        <v>650</v>
      </c>
      <c r="W92" s="3" t="s">
        <v>66</v>
      </c>
      <c r="X92" s="3" t="s">
        <v>651</v>
      </c>
      <c r="Y92" s="3" t="s">
        <v>66</v>
      </c>
      <c r="AA92" s="3" t="s">
        <v>81</v>
      </c>
      <c r="AB92" s="3" t="s">
        <v>652</v>
      </c>
      <c r="AD92" s="3" t="s">
        <v>82</v>
      </c>
      <c r="AF92" s="3" t="s">
        <v>63</v>
      </c>
      <c r="AG92" s="3" t="s">
        <v>653</v>
      </c>
      <c r="AH92" s="3" t="s">
        <v>69</v>
      </c>
      <c r="AL92" s="3" t="s">
        <v>63</v>
      </c>
      <c r="AR92" s="3" t="s">
        <v>63</v>
      </c>
      <c r="AT92" s="3" t="s">
        <v>66</v>
      </c>
      <c r="AU92" s="3" t="s">
        <v>654</v>
      </c>
      <c r="AW92" s="3" t="s">
        <v>106</v>
      </c>
      <c r="AY92" s="3" t="s">
        <v>63</v>
      </c>
      <c r="AZ92" s="3" t="s">
        <v>655</v>
      </c>
    </row>
    <row r="93" spans="1:53" ht="12.5" x14ac:dyDescent="0.25">
      <c r="A93" s="2">
        <v>43798.365932187502</v>
      </c>
      <c r="B93" s="3" t="s">
        <v>53</v>
      </c>
      <c r="C93" s="3" t="s">
        <v>75</v>
      </c>
      <c r="E93" s="3" t="s">
        <v>55</v>
      </c>
    </row>
    <row r="94" spans="1:53" ht="12.5" x14ac:dyDescent="0.25">
      <c r="A94" s="2">
        <v>43799.603159756945</v>
      </c>
      <c r="B94" s="3" t="s">
        <v>53</v>
      </c>
      <c r="C94" s="3" t="s">
        <v>547</v>
      </c>
      <c r="E94" s="3" t="s">
        <v>57</v>
      </c>
      <c r="F94" s="3" t="s">
        <v>122</v>
      </c>
      <c r="G94" s="3" t="s">
        <v>656</v>
      </c>
      <c r="H94" s="3" t="s">
        <v>657</v>
      </c>
      <c r="I94" s="3" t="s">
        <v>60</v>
      </c>
      <c r="J94" s="3" t="s">
        <v>78</v>
      </c>
      <c r="K94" s="3" t="s">
        <v>78</v>
      </c>
      <c r="L94" s="3" t="s">
        <v>78</v>
      </c>
      <c r="M94" s="3" t="s">
        <v>60</v>
      </c>
      <c r="N94" s="3" t="s">
        <v>78</v>
      </c>
      <c r="O94" s="3" t="s">
        <v>61</v>
      </c>
      <c r="R94" s="3" t="s">
        <v>63</v>
      </c>
      <c r="U94" s="3" t="s">
        <v>64</v>
      </c>
      <c r="W94" s="3" t="s">
        <v>63</v>
      </c>
      <c r="Y94" s="3" t="s">
        <v>66</v>
      </c>
      <c r="AA94" s="3" t="s">
        <v>81</v>
      </c>
      <c r="AD94" s="3" t="s">
        <v>68</v>
      </c>
      <c r="AF94" s="3" t="s">
        <v>66</v>
      </c>
      <c r="AG94" s="3" t="s">
        <v>658</v>
      </c>
      <c r="AH94" s="3" t="s">
        <v>69</v>
      </c>
      <c r="AL94" s="3" t="s">
        <v>66</v>
      </c>
      <c r="AR94" s="3" t="s">
        <v>66</v>
      </c>
      <c r="AT94" s="3" t="s">
        <v>66</v>
      </c>
      <c r="AW94" s="3" t="s">
        <v>73</v>
      </c>
      <c r="AY94" s="3" t="s">
        <v>66</v>
      </c>
      <c r="AZ94" s="3" t="s">
        <v>659</v>
      </c>
    </row>
    <row r="95" spans="1:53" ht="12.5" x14ac:dyDescent="0.25">
      <c r="A95" s="2">
        <v>43801.413151099536</v>
      </c>
      <c r="B95" s="3" t="s">
        <v>53</v>
      </c>
      <c r="C95" s="3" t="s">
        <v>87</v>
      </c>
      <c r="E95" s="3" t="s">
        <v>55</v>
      </c>
    </row>
    <row r="96" spans="1:53" ht="12.5" x14ac:dyDescent="0.25">
      <c r="A96" s="2">
        <v>43801.49981543982</v>
      </c>
      <c r="B96" s="3" t="s">
        <v>53</v>
      </c>
      <c r="C96" s="3" t="s">
        <v>660</v>
      </c>
      <c r="E96" s="3" t="s">
        <v>57</v>
      </c>
      <c r="F96" s="3" t="s">
        <v>111</v>
      </c>
      <c r="G96" s="3" t="s">
        <v>661</v>
      </c>
      <c r="H96" s="3" t="s">
        <v>662</v>
      </c>
      <c r="I96" s="3" t="s">
        <v>60</v>
      </c>
      <c r="J96" s="3" t="s">
        <v>60</v>
      </c>
      <c r="K96" s="3" t="s">
        <v>60</v>
      </c>
      <c r="L96" s="3" t="s">
        <v>60</v>
      </c>
      <c r="M96" s="3" t="s">
        <v>60</v>
      </c>
      <c r="N96" s="3" t="s">
        <v>60</v>
      </c>
      <c r="O96" s="3" t="s">
        <v>90</v>
      </c>
      <c r="P96" s="3" t="s">
        <v>662</v>
      </c>
      <c r="Q96" s="3" t="s">
        <v>662</v>
      </c>
      <c r="R96" s="3" t="s">
        <v>66</v>
      </c>
      <c r="S96" s="3" t="s">
        <v>662</v>
      </c>
      <c r="T96" s="3" t="s">
        <v>662</v>
      </c>
      <c r="U96" s="3" t="s">
        <v>80</v>
      </c>
      <c r="V96" s="3" t="s">
        <v>662</v>
      </c>
      <c r="W96" s="3" t="s">
        <v>66</v>
      </c>
      <c r="X96" s="3" t="s">
        <v>663</v>
      </c>
      <c r="Y96" s="3" t="s">
        <v>66</v>
      </c>
      <c r="Z96" s="3" t="s">
        <v>662</v>
      </c>
      <c r="AA96" s="3" t="s">
        <v>81</v>
      </c>
      <c r="AB96" s="3" t="s">
        <v>662</v>
      </c>
      <c r="AD96" s="3" t="s">
        <v>447</v>
      </c>
      <c r="AE96" s="3" t="s">
        <v>662</v>
      </c>
      <c r="AF96" s="3" t="s">
        <v>66</v>
      </c>
      <c r="AG96" s="3" t="s">
        <v>662</v>
      </c>
      <c r="AH96" s="3" t="s">
        <v>69</v>
      </c>
      <c r="AL96" s="3" t="s">
        <v>66</v>
      </c>
      <c r="AM96" s="3" t="s">
        <v>662</v>
      </c>
      <c r="AP96" s="3" t="s">
        <v>662</v>
      </c>
      <c r="AQ96" s="3" t="s">
        <v>662</v>
      </c>
      <c r="AR96" s="3" t="s">
        <v>66</v>
      </c>
      <c r="AS96" s="3" t="s">
        <v>662</v>
      </c>
      <c r="AT96" s="3" t="s">
        <v>66</v>
      </c>
      <c r="AV96" s="3" t="s">
        <v>664</v>
      </c>
      <c r="AW96" s="3" t="s">
        <v>73</v>
      </c>
      <c r="AY96" s="3" t="s">
        <v>63</v>
      </c>
    </row>
    <row r="97" spans="1:53" ht="12.5" x14ac:dyDescent="0.25">
      <c r="A97" s="2">
        <v>43801.621836076389</v>
      </c>
      <c r="B97" s="3" t="s">
        <v>53</v>
      </c>
      <c r="C97" s="3" t="s">
        <v>107</v>
      </c>
      <c r="E97" s="3" t="s">
        <v>55</v>
      </c>
      <c r="BA97" s="3" t="s">
        <v>665</v>
      </c>
    </row>
    <row r="98" spans="1:53" ht="12.5" x14ac:dyDescent="0.25">
      <c r="A98" s="2">
        <v>43801.908970532408</v>
      </c>
      <c r="B98" s="3" t="s">
        <v>391</v>
      </c>
      <c r="D98" s="3" t="s">
        <v>666</v>
      </c>
      <c r="E98" s="3" t="s">
        <v>57</v>
      </c>
      <c r="F98" s="3" t="s">
        <v>58</v>
      </c>
      <c r="G98" s="3" t="s">
        <v>667</v>
      </c>
      <c r="H98" s="3" t="s">
        <v>668</v>
      </c>
      <c r="I98" s="3" t="s">
        <v>60</v>
      </c>
      <c r="J98" s="3" t="s">
        <v>60</v>
      </c>
      <c r="K98" s="3" t="s">
        <v>78</v>
      </c>
      <c r="L98" s="3" t="s">
        <v>78</v>
      </c>
      <c r="M98" s="3" t="s">
        <v>60</v>
      </c>
      <c r="N98" s="3" t="s">
        <v>60</v>
      </c>
      <c r="O98" s="3" t="s">
        <v>61</v>
      </c>
      <c r="R98" s="3" t="s">
        <v>66</v>
      </c>
      <c r="S98" s="3" t="s">
        <v>669</v>
      </c>
      <c r="T98" s="3" t="s">
        <v>670</v>
      </c>
      <c r="U98" s="3" t="s">
        <v>64</v>
      </c>
      <c r="V98" s="3" t="s">
        <v>671</v>
      </c>
      <c r="W98" s="3" t="s">
        <v>66</v>
      </c>
      <c r="X98" s="3" t="s">
        <v>672</v>
      </c>
      <c r="Y98" s="3" t="s">
        <v>66</v>
      </c>
      <c r="Z98" s="3" t="s">
        <v>673</v>
      </c>
      <c r="AA98" s="3" t="s">
        <v>81</v>
      </c>
      <c r="AB98" s="3" t="s">
        <v>674</v>
      </c>
      <c r="AD98" s="3" t="s">
        <v>447</v>
      </c>
      <c r="AE98" s="3" t="s">
        <v>675</v>
      </c>
      <c r="AF98" s="3" t="s">
        <v>66</v>
      </c>
      <c r="AG98" s="3" t="s">
        <v>676</v>
      </c>
      <c r="AH98" s="3" t="s">
        <v>69</v>
      </c>
      <c r="AL98" s="3" t="s">
        <v>66</v>
      </c>
      <c r="AM98" s="3" t="s">
        <v>677</v>
      </c>
      <c r="AP98" s="3" t="s">
        <v>678</v>
      </c>
      <c r="AR98" s="3" t="s">
        <v>66</v>
      </c>
      <c r="AS98" s="3" t="s">
        <v>679</v>
      </c>
      <c r="AT98" s="3" t="s">
        <v>66</v>
      </c>
      <c r="AU98" s="3" t="s">
        <v>680</v>
      </c>
      <c r="AV98" s="3" t="s">
        <v>681</v>
      </c>
      <c r="AW98" s="3" t="s">
        <v>106</v>
      </c>
      <c r="AX98" s="3" t="s">
        <v>682</v>
      </c>
      <c r="AY98" s="3" t="s">
        <v>66</v>
      </c>
      <c r="AZ98" s="3" t="s">
        <v>683</v>
      </c>
    </row>
    <row r="99" spans="1:53" ht="12.5" x14ac:dyDescent="0.25">
      <c r="A99" s="2">
        <v>43801.931700000001</v>
      </c>
      <c r="B99" s="3" t="s">
        <v>53</v>
      </c>
      <c r="C99" s="3" t="s">
        <v>54</v>
      </c>
      <c r="E99" s="3" t="s">
        <v>57</v>
      </c>
      <c r="F99" s="3" t="s">
        <v>122</v>
      </c>
      <c r="G99" s="3" t="s">
        <v>684</v>
      </c>
      <c r="H99" s="3" t="s">
        <v>685</v>
      </c>
      <c r="I99" s="3" t="s">
        <v>60</v>
      </c>
      <c r="J99" s="3" t="s">
        <v>78</v>
      </c>
      <c r="K99" s="3" t="s">
        <v>78</v>
      </c>
      <c r="L99" s="3" t="s">
        <v>78</v>
      </c>
      <c r="M99" s="3" t="s">
        <v>60</v>
      </c>
      <c r="N99" s="3" t="s">
        <v>78</v>
      </c>
      <c r="O99" s="3" t="s">
        <v>61</v>
      </c>
      <c r="R99" s="3" t="s">
        <v>63</v>
      </c>
      <c r="S99" s="3" t="s">
        <v>686</v>
      </c>
      <c r="T99" s="3" t="s">
        <v>687</v>
      </c>
      <c r="U99" s="3" t="s">
        <v>80</v>
      </c>
      <c r="V99" s="3" t="s">
        <v>688</v>
      </c>
      <c r="W99" s="3" t="s">
        <v>66</v>
      </c>
      <c r="X99" s="3" t="s">
        <v>689</v>
      </c>
      <c r="Y99" s="3" t="s">
        <v>66</v>
      </c>
      <c r="Z99" s="3" t="s">
        <v>690</v>
      </c>
      <c r="AA99" s="3" t="s">
        <v>504</v>
      </c>
      <c r="AB99" s="3" t="s">
        <v>691</v>
      </c>
      <c r="AD99" s="3" t="s">
        <v>82</v>
      </c>
      <c r="AE99" s="3" t="s">
        <v>692</v>
      </c>
      <c r="AF99" s="3" t="s">
        <v>66</v>
      </c>
      <c r="AG99" s="3" t="s">
        <v>693</v>
      </c>
      <c r="AH99" s="3" t="s">
        <v>69</v>
      </c>
      <c r="AL99" s="3" t="s">
        <v>66</v>
      </c>
      <c r="AM99" s="3" t="s">
        <v>694</v>
      </c>
      <c r="AP99" s="3" t="s">
        <v>695</v>
      </c>
      <c r="AQ99" s="3" t="s">
        <v>696</v>
      </c>
      <c r="AR99" s="3" t="s">
        <v>66</v>
      </c>
      <c r="AS99" s="3" t="s">
        <v>697</v>
      </c>
      <c r="AT99" s="3" t="s">
        <v>66</v>
      </c>
      <c r="AU99" s="3" t="s">
        <v>698</v>
      </c>
      <c r="AV99" s="3" t="s">
        <v>699</v>
      </c>
      <c r="AW99" s="3" t="s">
        <v>73</v>
      </c>
      <c r="AX99" s="3" t="s">
        <v>700</v>
      </c>
      <c r="AY99" s="3" t="s">
        <v>63</v>
      </c>
      <c r="AZ99" s="3" t="s">
        <v>701</v>
      </c>
    </row>
    <row r="100" spans="1:53" ht="12.5" x14ac:dyDescent="0.25">
      <c r="A100" s="2">
        <v>43802.701987546301</v>
      </c>
      <c r="B100" s="3" t="s">
        <v>391</v>
      </c>
      <c r="D100" s="3" t="s">
        <v>702</v>
      </c>
      <c r="E100" s="3" t="s">
        <v>57</v>
      </c>
      <c r="F100" s="3" t="s">
        <v>122</v>
      </c>
      <c r="G100" s="3" t="s">
        <v>703</v>
      </c>
      <c r="H100" s="3" t="s">
        <v>704</v>
      </c>
      <c r="I100" s="3" t="s">
        <v>60</v>
      </c>
      <c r="J100" s="3" t="s">
        <v>89</v>
      </c>
      <c r="K100" s="3" t="s">
        <v>89</v>
      </c>
      <c r="L100" s="3" t="s">
        <v>78</v>
      </c>
      <c r="M100" s="3" t="s">
        <v>89</v>
      </c>
      <c r="N100" s="3" t="s">
        <v>89</v>
      </c>
      <c r="O100" s="3" t="s">
        <v>90</v>
      </c>
      <c r="P100" s="3" t="s">
        <v>705</v>
      </c>
      <c r="Q100" s="3" t="s">
        <v>706</v>
      </c>
      <c r="R100" s="3" t="s">
        <v>66</v>
      </c>
      <c r="S100" s="3" t="s">
        <v>707</v>
      </c>
      <c r="T100" s="3" t="s">
        <v>708</v>
      </c>
      <c r="U100" s="3" t="s">
        <v>80</v>
      </c>
      <c r="V100" s="3" t="s">
        <v>709</v>
      </c>
      <c r="W100" s="3" t="s">
        <v>66</v>
      </c>
      <c r="X100" s="3" t="s">
        <v>710</v>
      </c>
      <c r="Y100" s="3" t="s">
        <v>66</v>
      </c>
      <c r="Z100" s="3" t="s">
        <v>707</v>
      </c>
      <c r="AA100" s="3" t="s">
        <v>81</v>
      </c>
      <c r="AB100" s="3" t="s">
        <v>707</v>
      </c>
      <c r="AC100" s="3" t="s">
        <v>63</v>
      </c>
      <c r="AD100" s="3" t="s">
        <v>199</v>
      </c>
      <c r="AE100" s="3" t="s">
        <v>707</v>
      </c>
      <c r="AF100" s="3" t="s">
        <v>66</v>
      </c>
      <c r="AG100" s="3" t="s">
        <v>711</v>
      </c>
      <c r="AH100" s="3" t="s">
        <v>69</v>
      </c>
      <c r="AL100" s="3" t="s">
        <v>66</v>
      </c>
      <c r="AM100" s="3" t="s">
        <v>712</v>
      </c>
      <c r="AR100" s="3" t="s">
        <v>63</v>
      </c>
      <c r="AS100" s="3" t="s">
        <v>713</v>
      </c>
      <c r="AT100" s="3" t="s">
        <v>66</v>
      </c>
      <c r="AW100" s="3" t="s">
        <v>106</v>
      </c>
      <c r="AY100" s="3" t="s">
        <v>66</v>
      </c>
      <c r="BA100" s="3" t="s">
        <v>714</v>
      </c>
    </row>
    <row r="101" spans="1:53" ht="12.5" x14ac:dyDescent="0.25">
      <c r="A101" s="2">
        <v>43804.884368483792</v>
      </c>
      <c r="B101" s="3" t="s">
        <v>53</v>
      </c>
      <c r="C101" s="3" t="s">
        <v>715</v>
      </c>
      <c r="E101" s="3" t="s">
        <v>55</v>
      </c>
      <c r="BA101" s="3" t="s">
        <v>716</v>
      </c>
    </row>
    <row r="102" spans="1:53" ht="12.5" x14ac:dyDescent="0.25">
      <c r="A102" s="2">
        <v>43807.395452650468</v>
      </c>
      <c r="B102" s="3" t="s">
        <v>53</v>
      </c>
      <c r="C102" s="3" t="s">
        <v>87</v>
      </c>
      <c r="E102" s="3" t="s">
        <v>57</v>
      </c>
      <c r="F102" s="3" t="s">
        <v>122</v>
      </c>
      <c r="G102" s="3" t="s">
        <v>717</v>
      </c>
      <c r="H102" s="3" t="s">
        <v>718</v>
      </c>
      <c r="I102" s="3" t="s">
        <v>60</v>
      </c>
      <c r="J102" s="3" t="s">
        <v>60</v>
      </c>
      <c r="K102" s="3" t="s">
        <v>78</v>
      </c>
      <c r="L102" s="3" t="s">
        <v>78</v>
      </c>
      <c r="M102" s="3" t="s">
        <v>60</v>
      </c>
      <c r="N102" s="3" t="s">
        <v>60</v>
      </c>
      <c r="O102" s="3" t="s">
        <v>61</v>
      </c>
      <c r="R102" s="3" t="s">
        <v>66</v>
      </c>
      <c r="S102" s="3" t="s">
        <v>719</v>
      </c>
      <c r="T102" s="3" t="s">
        <v>720</v>
      </c>
      <c r="U102" s="3" t="s">
        <v>80</v>
      </c>
      <c r="V102" s="3" t="s">
        <v>721</v>
      </c>
      <c r="W102" s="3" t="s">
        <v>66</v>
      </c>
      <c r="X102" s="3" t="s">
        <v>722</v>
      </c>
      <c r="Y102" s="3" t="s">
        <v>66</v>
      </c>
      <c r="Z102" s="3" t="s">
        <v>723</v>
      </c>
      <c r="AA102" s="3" t="s">
        <v>81</v>
      </c>
      <c r="AB102" s="3" t="s">
        <v>724</v>
      </c>
      <c r="AC102" s="3" t="s">
        <v>725</v>
      </c>
      <c r="AD102" s="3" t="s">
        <v>199</v>
      </c>
      <c r="AE102" s="3" t="s">
        <v>726</v>
      </c>
      <c r="AF102" s="3" t="s">
        <v>63</v>
      </c>
      <c r="AG102" s="3" t="s">
        <v>727</v>
      </c>
      <c r="AH102" s="3" t="s">
        <v>69</v>
      </c>
      <c r="AL102" s="3" t="s">
        <v>63</v>
      </c>
      <c r="AM102" s="3" t="s">
        <v>728</v>
      </c>
      <c r="AP102" s="3" t="s">
        <v>729</v>
      </c>
      <c r="AQ102" s="3" t="s">
        <v>730</v>
      </c>
      <c r="AR102" s="3" t="s">
        <v>66</v>
      </c>
      <c r="AS102" s="3" t="s">
        <v>731</v>
      </c>
      <c r="AT102" s="3" t="s">
        <v>66</v>
      </c>
      <c r="AU102" s="3" t="s">
        <v>732</v>
      </c>
      <c r="AV102" s="3" t="s">
        <v>733</v>
      </c>
      <c r="AW102" s="3" t="s">
        <v>106</v>
      </c>
      <c r="AX102" s="3" t="s">
        <v>734</v>
      </c>
      <c r="AY102" s="3" t="s">
        <v>66</v>
      </c>
      <c r="AZ102" s="3" t="s">
        <v>735</v>
      </c>
    </row>
    <row r="103" spans="1:53" ht="12.5" x14ac:dyDescent="0.25">
      <c r="A103" s="2">
        <v>43807.827554999996</v>
      </c>
      <c r="B103" s="3" t="s">
        <v>53</v>
      </c>
      <c r="C103" s="3" t="s">
        <v>108</v>
      </c>
      <c r="E103" s="3" t="s">
        <v>55</v>
      </c>
    </row>
    <row r="104" spans="1:53" ht="12.5" x14ac:dyDescent="0.25">
      <c r="A104" s="2">
        <v>43807.82846636574</v>
      </c>
      <c r="B104" s="3" t="s">
        <v>391</v>
      </c>
      <c r="D104" s="3" t="s">
        <v>736</v>
      </c>
      <c r="E104" s="3" t="s">
        <v>55</v>
      </c>
    </row>
    <row r="105" spans="1:53" ht="12.5" x14ac:dyDescent="0.25">
      <c r="A105" s="2">
        <v>43807.903979699069</v>
      </c>
      <c r="B105" s="3" t="s">
        <v>391</v>
      </c>
      <c r="D105" s="3" t="s">
        <v>737</v>
      </c>
      <c r="E105" s="3" t="s">
        <v>57</v>
      </c>
      <c r="F105" s="3" t="s">
        <v>58</v>
      </c>
      <c r="H105" s="3" t="s">
        <v>738</v>
      </c>
      <c r="I105" s="3" t="s">
        <v>60</v>
      </c>
      <c r="J105" s="3" t="s">
        <v>60</v>
      </c>
      <c r="K105" s="3" t="s">
        <v>60</v>
      </c>
      <c r="L105" s="3" t="s">
        <v>60</v>
      </c>
      <c r="M105" s="3" t="s">
        <v>60</v>
      </c>
      <c r="N105" s="3" t="s">
        <v>60</v>
      </c>
      <c r="O105" s="3" t="s">
        <v>61</v>
      </c>
      <c r="P105" s="3" t="s">
        <v>739</v>
      </c>
      <c r="R105" s="3" t="s">
        <v>66</v>
      </c>
      <c r="S105" s="3" t="s">
        <v>740</v>
      </c>
      <c r="T105" s="3" t="s">
        <v>741</v>
      </c>
      <c r="U105" s="3" t="s">
        <v>64</v>
      </c>
      <c r="W105" s="3" t="s">
        <v>63</v>
      </c>
      <c r="X105" s="3" t="s">
        <v>742</v>
      </c>
      <c r="Y105" s="3" t="s">
        <v>66</v>
      </c>
      <c r="AA105" s="3" t="s">
        <v>504</v>
      </c>
      <c r="AB105" s="3" t="s">
        <v>743</v>
      </c>
      <c r="AD105" s="3" t="s">
        <v>82</v>
      </c>
      <c r="AE105" s="3" t="s">
        <v>744</v>
      </c>
      <c r="AF105" s="3" t="s">
        <v>66</v>
      </c>
      <c r="AH105" s="3" t="s">
        <v>69</v>
      </c>
      <c r="AL105" s="3" t="s">
        <v>66</v>
      </c>
      <c r="AM105" s="3" t="s">
        <v>745</v>
      </c>
      <c r="AN105" s="3" t="s">
        <v>746</v>
      </c>
      <c r="AP105" s="3" t="s">
        <v>747</v>
      </c>
      <c r="AR105" s="3" t="s">
        <v>66</v>
      </c>
      <c r="AS105" s="3" t="s">
        <v>748</v>
      </c>
      <c r="AT105" s="3" t="s">
        <v>66</v>
      </c>
      <c r="AU105" s="3" t="s">
        <v>749</v>
      </c>
      <c r="AV105" s="3" t="s">
        <v>750</v>
      </c>
      <c r="AW105" s="3" t="s">
        <v>106</v>
      </c>
      <c r="AY105" s="3" t="s">
        <v>66</v>
      </c>
      <c r="AZ105" s="3" t="s">
        <v>751</v>
      </c>
      <c r="BA105" s="3" t="s">
        <v>752</v>
      </c>
    </row>
    <row r="106" spans="1:53" ht="12.5" x14ac:dyDescent="0.25">
      <c r="A106" s="2">
        <v>43808.663950543982</v>
      </c>
      <c r="B106" s="3" t="s">
        <v>53</v>
      </c>
      <c r="C106" s="3" t="s">
        <v>54</v>
      </c>
      <c r="E106" s="3" t="s">
        <v>55</v>
      </c>
      <c r="BA106" s="3" t="s">
        <v>753</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
  <sheetViews>
    <sheetView workbookViewId="0">
      <selection activeCell="D18" sqref="D18"/>
    </sheetView>
  </sheetViews>
  <sheetFormatPr baseColWidth="10" defaultColWidth="14.453125" defaultRowHeight="15.75" customHeight="1" x14ac:dyDescent="0.25"/>
  <cols>
    <col min="1" max="59" width="21.54296875" style="6" customWidth="1"/>
    <col min="60" max="16384" width="14.453125" style="6"/>
  </cols>
  <sheetData>
    <row r="1" spans="1:53" ht="15.75" customHeight="1" x14ac:dyDescent="0.25">
      <c r="A1" s="5" t="s">
        <v>0</v>
      </c>
      <c r="B1" s="5" t="s">
        <v>840</v>
      </c>
      <c r="C1" s="5" t="s">
        <v>841</v>
      </c>
      <c r="D1" s="5" t="s">
        <v>842</v>
      </c>
      <c r="E1" s="5" t="s">
        <v>843</v>
      </c>
      <c r="F1" s="5" t="s">
        <v>844</v>
      </c>
      <c r="G1" s="5" t="s">
        <v>845</v>
      </c>
      <c r="H1" s="5" t="s">
        <v>846</v>
      </c>
      <c r="I1" s="5" t="s">
        <v>847</v>
      </c>
      <c r="J1" s="5" t="s">
        <v>848</v>
      </c>
      <c r="K1" s="5" t="s">
        <v>849</v>
      </c>
      <c r="L1" s="5" t="s">
        <v>850</v>
      </c>
      <c r="M1" s="5" t="s">
        <v>851</v>
      </c>
      <c r="N1" s="5" t="s">
        <v>852</v>
      </c>
      <c r="O1" s="5" t="s">
        <v>853</v>
      </c>
      <c r="P1" s="5" t="s">
        <v>854</v>
      </c>
      <c r="Q1" s="5" t="s">
        <v>855</v>
      </c>
      <c r="R1" s="5" t="s">
        <v>856</v>
      </c>
      <c r="S1" s="5" t="s">
        <v>857</v>
      </c>
      <c r="T1" s="5" t="s">
        <v>858</v>
      </c>
      <c r="U1" s="5" t="s">
        <v>859</v>
      </c>
      <c r="V1" s="5" t="s">
        <v>860</v>
      </c>
      <c r="W1" s="5" t="s">
        <v>861</v>
      </c>
      <c r="X1" s="5" t="s">
        <v>862</v>
      </c>
      <c r="Y1" s="5" t="s">
        <v>863</v>
      </c>
      <c r="Z1" s="5" t="s">
        <v>864</v>
      </c>
      <c r="AA1" s="5" t="s">
        <v>865</v>
      </c>
      <c r="AB1" s="5" t="s">
        <v>866</v>
      </c>
      <c r="AC1" s="5" t="s">
        <v>867</v>
      </c>
      <c r="AD1" s="5" t="s">
        <v>868</v>
      </c>
      <c r="AE1" s="5" t="s">
        <v>845</v>
      </c>
      <c r="AF1" s="5" t="s">
        <v>869</v>
      </c>
      <c r="AG1" s="5" t="s">
        <v>870</v>
      </c>
      <c r="AH1" s="5" t="s">
        <v>871</v>
      </c>
      <c r="AI1" s="5" t="s">
        <v>872</v>
      </c>
      <c r="AJ1" s="5" t="s">
        <v>873</v>
      </c>
      <c r="AK1" s="5" t="s">
        <v>874</v>
      </c>
      <c r="AL1" s="5" t="s">
        <v>875</v>
      </c>
      <c r="AM1" s="5" t="s">
        <v>876</v>
      </c>
      <c r="AN1" s="5" t="s">
        <v>877</v>
      </c>
      <c r="AO1" s="5" t="s">
        <v>878</v>
      </c>
      <c r="AP1" s="5" t="s">
        <v>879</v>
      </c>
      <c r="AQ1" s="5" t="s">
        <v>880</v>
      </c>
      <c r="AR1" s="5" t="s">
        <v>881</v>
      </c>
      <c r="AS1" s="5" t="s">
        <v>882</v>
      </c>
      <c r="AT1" s="5" t="s">
        <v>883</v>
      </c>
      <c r="AU1" s="5" t="s">
        <v>884</v>
      </c>
      <c r="AV1" s="5" t="s">
        <v>885</v>
      </c>
      <c r="AW1" s="5" t="s">
        <v>886</v>
      </c>
      <c r="AX1" s="5" t="s">
        <v>864</v>
      </c>
      <c r="AY1" s="5" t="s">
        <v>887</v>
      </c>
      <c r="AZ1" s="5" t="s">
        <v>864</v>
      </c>
      <c r="BA1" s="5" t="s">
        <v>888</v>
      </c>
    </row>
    <row r="2" spans="1:53" ht="15.75" customHeight="1" x14ac:dyDescent="0.25">
      <c r="A2" s="4">
        <v>43783.810379814815</v>
      </c>
      <c r="B2" s="5" t="s">
        <v>754</v>
      </c>
      <c r="C2" s="5" t="s">
        <v>755</v>
      </c>
      <c r="E2" s="5" t="s">
        <v>756</v>
      </c>
    </row>
    <row r="3" spans="1:53" ht="15.75" customHeight="1" x14ac:dyDescent="0.25">
      <c r="A3" s="4">
        <v>43784.430608900468</v>
      </c>
      <c r="B3" s="5" t="s">
        <v>754</v>
      </c>
      <c r="C3" s="5" t="s">
        <v>757</v>
      </c>
      <c r="E3" s="5" t="s">
        <v>758</v>
      </c>
      <c r="F3" s="5" t="s">
        <v>759</v>
      </c>
      <c r="G3" s="5" t="s">
        <v>760</v>
      </c>
      <c r="H3" s="5" t="s">
        <v>761</v>
      </c>
      <c r="I3" s="5" t="s">
        <v>762</v>
      </c>
      <c r="J3" s="5" t="s">
        <v>762</v>
      </c>
      <c r="K3" s="5" t="s">
        <v>762</v>
      </c>
      <c r="L3" s="5" t="s">
        <v>763</v>
      </c>
      <c r="M3" s="5" t="s">
        <v>763</v>
      </c>
      <c r="N3" s="5" t="s">
        <v>763</v>
      </c>
      <c r="O3" s="5" t="s">
        <v>764</v>
      </c>
      <c r="P3" s="5" t="s">
        <v>765</v>
      </c>
      <c r="Q3" s="5" t="s">
        <v>766</v>
      </c>
      <c r="R3" s="5" t="s">
        <v>767</v>
      </c>
      <c r="S3" s="5" t="s">
        <v>768</v>
      </c>
      <c r="T3" s="5" t="s">
        <v>769</v>
      </c>
      <c r="U3" s="5" t="s">
        <v>770</v>
      </c>
      <c r="W3" s="5" t="s">
        <v>767</v>
      </c>
      <c r="X3" s="5" t="s">
        <v>771</v>
      </c>
      <c r="Y3" s="5" t="s">
        <v>767</v>
      </c>
      <c r="Z3" s="5" t="s">
        <v>772</v>
      </c>
      <c r="AA3" s="5" t="s">
        <v>773</v>
      </c>
      <c r="AB3" s="5" t="s">
        <v>774</v>
      </c>
      <c r="AD3" s="5" t="s">
        <v>775</v>
      </c>
      <c r="AF3" s="5" t="s">
        <v>767</v>
      </c>
      <c r="AG3" s="5" t="s">
        <v>776</v>
      </c>
      <c r="AH3" s="5" t="s">
        <v>777</v>
      </c>
      <c r="AJ3" s="5" t="s">
        <v>778</v>
      </c>
      <c r="AK3" s="5" t="s">
        <v>779</v>
      </c>
      <c r="AL3" s="5" t="s">
        <v>780</v>
      </c>
      <c r="AM3" s="5" t="s">
        <v>781</v>
      </c>
      <c r="AN3" s="5" t="s">
        <v>782</v>
      </c>
      <c r="AP3" s="5" t="s">
        <v>783</v>
      </c>
      <c r="AQ3" s="5" t="s">
        <v>784</v>
      </c>
      <c r="AR3" s="5" t="s">
        <v>780</v>
      </c>
      <c r="AS3" s="5" t="s">
        <v>785</v>
      </c>
      <c r="AT3" s="5" t="s">
        <v>767</v>
      </c>
      <c r="AV3" s="5" t="s">
        <v>786</v>
      </c>
      <c r="AW3" s="5" t="s">
        <v>787</v>
      </c>
      <c r="AY3" s="5" t="s">
        <v>780</v>
      </c>
      <c r="AZ3" s="5" t="s">
        <v>788</v>
      </c>
      <c r="BA3" s="5" t="s">
        <v>789</v>
      </c>
    </row>
    <row r="4" spans="1:53" ht="15.75" customHeight="1" x14ac:dyDescent="0.25">
      <c r="A4" s="4">
        <v>43785.822458634255</v>
      </c>
      <c r="B4" s="5" t="s">
        <v>754</v>
      </c>
      <c r="C4" s="5" t="s">
        <v>108</v>
      </c>
      <c r="E4" s="5" t="s">
        <v>756</v>
      </c>
    </row>
    <row r="5" spans="1:53" ht="15.75" customHeight="1" x14ac:dyDescent="0.25">
      <c r="A5" s="4">
        <v>43787.744868483795</v>
      </c>
      <c r="B5" s="5" t="s">
        <v>754</v>
      </c>
      <c r="C5" s="5" t="s">
        <v>790</v>
      </c>
      <c r="E5" s="5" t="s">
        <v>758</v>
      </c>
      <c r="F5" s="5" t="s">
        <v>759</v>
      </c>
      <c r="H5" s="5" t="s">
        <v>791</v>
      </c>
      <c r="I5" s="5" t="s">
        <v>763</v>
      </c>
      <c r="J5" s="5" t="s">
        <v>763</v>
      </c>
      <c r="K5" s="5" t="s">
        <v>763</v>
      </c>
      <c r="L5" s="5" t="s">
        <v>763</v>
      </c>
      <c r="M5" s="5" t="s">
        <v>763</v>
      </c>
      <c r="N5" s="5" t="s">
        <v>763</v>
      </c>
      <c r="O5" s="5" t="s">
        <v>764</v>
      </c>
      <c r="P5" s="5" t="s">
        <v>792</v>
      </c>
      <c r="Q5" s="5" t="s">
        <v>793</v>
      </c>
      <c r="R5" s="5" t="s">
        <v>767</v>
      </c>
      <c r="S5" s="5" t="s">
        <v>794</v>
      </c>
      <c r="T5" s="5" t="s">
        <v>795</v>
      </c>
      <c r="U5" s="5" t="s">
        <v>770</v>
      </c>
      <c r="V5" s="5" t="s">
        <v>796</v>
      </c>
      <c r="W5" s="5" t="s">
        <v>767</v>
      </c>
      <c r="X5" s="5" t="s">
        <v>797</v>
      </c>
      <c r="Y5" s="5" t="s">
        <v>767</v>
      </c>
      <c r="Z5" s="5" t="s">
        <v>798</v>
      </c>
      <c r="AA5" s="5" t="s">
        <v>799</v>
      </c>
      <c r="AB5" s="5" t="s">
        <v>800</v>
      </c>
      <c r="AD5" s="5" t="s">
        <v>775</v>
      </c>
      <c r="AE5" s="5" t="s">
        <v>801</v>
      </c>
      <c r="AF5" s="5" t="s">
        <v>767</v>
      </c>
      <c r="AG5" s="5" t="s">
        <v>802</v>
      </c>
      <c r="AH5" s="5" t="s">
        <v>803</v>
      </c>
      <c r="AI5" s="5" t="s">
        <v>804</v>
      </c>
      <c r="AJ5" s="5" t="s">
        <v>805</v>
      </c>
      <c r="AK5" s="5" t="s">
        <v>806</v>
      </c>
      <c r="AL5" s="5" t="s">
        <v>767</v>
      </c>
      <c r="AM5" s="5" t="s">
        <v>807</v>
      </c>
      <c r="AN5" s="5" t="s">
        <v>808</v>
      </c>
      <c r="AO5" s="5" t="s">
        <v>808</v>
      </c>
      <c r="AP5" s="5" t="s">
        <v>806</v>
      </c>
      <c r="AQ5" s="5" t="s">
        <v>809</v>
      </c>
      <c r="AR5" s="5" t="s">
        <v>767</v>
      </c>
      <c r="AS5" s="5" t="s">
        <v>810</v>
      </c>
      <c r="AT5" s="5" t="s">
        <v>767</v>
      </c>
      <c r="AU5" s="5" t="s">
        <v>811</v>
      </c>
      <c r="AV5" s="5" t="s">
        <v>812</v>
      </c>
      <c r="AW5" s="5" t="s">
        <v>813</v>
      </c>
      <c r="AX5" s="5" t="s">
        <v>814</v>
      </c>
      <c r="AY5" s="5" t="s">
        <v>767</v>
      </c>
      <c r="AZ5" s="5" t="s">
        <v>815</v>
      </c>
    </row>
    <row r="6" spans="1:53" ht="15.75" customHeight="1" x14ac:dyDescent="0.25">
      <c r="A6" s="4">
        <v>43789.398419560181</v>
      </c>
      <c r="B6" s="5" t="s">
        <v>754</v>
      </c>
      <c r="C6" s="5" t="s">
        <v>757</v>
      </c>
      <c r="E6" s="5" t="s">
        <v>756</v>
      </c>
    </row>
    <row r="7" spans="1:53" ht="15.75" customHeight="1" x14ac:dyDescent="0.25">
      <c r="A7" s="4">
        <v>43790.544491296299</v>
      </c>
      <c r="B7" s="5" t="s">
        <v>754</v>
      </c>
      <c r="C7" s="5" t="s">
        <v>816</v>
      </c>
      <c r="E7" s="5" t="s">
        <v>756</v>
      </c>
    </row>
    <row r="8" spans="1:53" ht="15.75" customHeight="1" x14ac:dyDescent="0.25">
      <c r="A8" s="4">
        <v>43790.548782164347</v>
      </c>
      <c r="B8" s="5" t="s">
        <v>817</v>
      </c>
      <c r="D8" s="5" t="s">
        <v>818</v>
      </c>
      <c r="E8" s="5" t="s">
        <v>756</v>
      </c>
      <c r="BA8" s="5" t="s">
        <v>819</v>
      </c>
    </row>
    <row r="9" spans="1:53" ht="15.75" customHeight="1" x14ac:dyDescent="0.25">
      <c r="A9" s="4">
        <v>43790.805665752312</v>
      </c>
      <c r="B9" s="5" t="s">
        <v>754</v>
      </c>
      <c r="C9" s="5" t="s">
        <v>272</v>
      </c>
      <c r="E9" s="5" t="s">
        <v>758</v>
      </c>
      <c r="F9" s="5" t="s">
        <v>759</v>
      </c>
      <c r="H9" s="5" t="s">
        <v>820</v>
      </c>
      <c r="I9" s="5" t="s">
        <v>763</v>
      </c>
      <c r="J9" s="5" t="s">
        <v>763</v>
      </c>
      <c r="K9" s="5" t="s">
        <v>763</v>
      </c>
      <c r="L9" s="5" t="s">
        <v>763</v>
      </c>
      <c r="M9" s="5" t="s">
        <v>763</v>
      </c>
      <c r="N9" s="5" t="s">
        <v>763</v>
      </c>
      <c r="O9" s="5" t="s">
        <v>764</v>
      </c>
      <c r="P9" s="5" t="s">
        <v>821</v>
      </c>
      <c r="Q9" s="5" t="s">
        <v>822</v>
      </c>
      <c r="R9" s="5" t="s">
        <v>767</v>
      </c>
      <c r="S9" s="5" t="s">
        <v>823</v>
      </c>
      <c r="T9" s="5" t="s">
        <v>824</v>
      </c>
      <c r="U9" s="5" t="s">
        <v>825</v>
      </c>
      <c r="V9" s="5" t="s">
        <v>826</v>
      </c>
      <c r="W9" s="5" t="s">
        <v>767</v>
      </c>
      <c r="X9" s="5" t="s">
        <v>827</v>
      </c>
      <c r="Y9" s="5" t="s">
        <v>780</v>
      </c>
      <c r="Z9" s="5" t="s">
        <v>828</v>
      </c>
      <c r="AA9" s="5" t="s">
        <v>799</v>
      </c>
      <c r="AB9" s="5" t="s">
        <v>829</v>
      </c>
      <c r="AD9" s="5" t="s">
        <v>830</v>
      </c>
      <c r="AE9" s="5" t="s">
        <v>831</v>
      </c>
      <c r="AF9" s="5" t="s">
        <v>767</v>
      </c>
      <c r="AG9" s="5" t="s">
        <v>832</v>
      </c>
      <c r="AH9" s="5" t="s">
        <v>777</v>
      </c>
      <c r="AL9" s="5" t="s">
        <v>767</v>
      </c>
      <c r="AM9" s="5" t="s">
        <v>833</v>
      </c>
      <c r="AP9" s="5" t="s">
        <v>834</v>
      </c>
      <c r="AQ9" s="5" t="s">
        <v>835</v>
      </c>
      <c r="AR9" s="5" t="s">
        <v>767</v>
      </c>
      <c r="AS9" s="5" t="s">
        <v>836</v>
      </c>
      <c r="AT9" s="5" t="s">
        <v>780</v>
      </c>
      <c r="AU9" s="5" t="s">
        <v>837</v>
      </c>
      <c r="AW9" s="5" t="s">
        <v>813</v>
      </c>
      <c r="AX9" s="5" t="s">
        <v>838</v>
      </c>
      <c r="AY9" s="5" t="s">
        <v>767</v>
      </c>
      <c r="AZ9" s="5" t="s">
        <v>839</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
  <sheetViews>
    <sheetView workbookViewId="0">
      <selection activeCell="A34" sqref="A34"/>
    </sheetView>
  </sheetViews>
  <sheetFormatPr baseColWidth="10" defaultColWidth="14.453125" defaultRowHeight="15.75" customHeight="1" x14ac:dyDescent="0.25"/>
  <cols>
    <col min="1" max="59" width="21.54296875" style="6" customWidth="1"/>
    <col min="60" max="16384" width="14.453125" style="6"/>
  </cols>
  <sheetData>
    <row r="1" spans="1:53" ht="15.75" customHeight="1" x14ac:dyDescent="0.25">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c r="AZ1" s="5" t="s">
        <v>51</v>
      </c>
      <c r="BA1" s="5" t="s">
        <v>52</v>
      </c>
    </row>
    <row r="2" spans="1:53" ht="15.75" customHeight="1" x14ac:dyDescent="0.25">
      <c r="A2" s="4">
        <v>43796.325553541668</v>
      </c>
      <c r="B2" s="5" t="s">
        <v>889</v>
      </c>
      <c r="E2" s="5" t="s">
        <v>55</v>
      </c>
    </row>
    <row r="3" spans="1:53" ht="15.75" customHeight="1" x14ac:dyDescent="0.25">
      <c r="A3" s="4">
        <v>43808.618773657407</v>
      </c>
      <c r="B3" s="5" t="s">
        <v>889</v>
      </c>
      <c r="E3" s="5" t="s">
        <v>55</v>
      </c>
    </row>
    <row r="4" spans="1:53" ht="15.75" customHeight="1" x14ac:dyDescent="0.25">
      <c r="A4" s="4">
        <v>43808.712572013887</v>
      </c>
      <c r="B4" s="5" t="s">
        <v>889</v>
      </c>
      <c r="E4" s="5" t="s">
        <v>55</v>
      </c>
    </row>
    <row r="5" spans="1:53" ht="15.75" customHeight="1" x14ac:dyDescent="0.25">
      <c r="A5" s="4">
        <v>43810.389348124998</v>
      </c>
      <c r="B5" s="5" t="s">
        <v>889</v>
      </c>
      <c r="E5" s="5" t="s">
        <v>55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alle</vt:lpstr>
      <vt:lpstr>Tabelle1</vt:lpstr>
      <vt:lpstr>Tabelle2</vt:lpstr>
      <vt:lpstr>D-Schweiz</vt:lpstr>
      <vt:lpstr>F-Schweiz</vt:lpstr>
      <vt:lpstr>Bio-Berater</vt:lpstr>
      <vt:lpstr>alle!Drucktitel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 Guyer</dc:creator>
  <cp:lastModifiedBy>Schmutz Res</cp:lastModifiedBy>
  <cp:lastPrinted>2020-01-30T13:53:20Z</cp:lastPrinted>
  <dcterms:created xsi:type="dcterms:W3CDTF">2019-12-19T19:37:04Z</dcterms:created>
  <dcterms:modified xsi:type="dcterms:W3CDTF">2020-02-18T13:15:08Z</dcterms:modified>
</cp:coreProperties>
</file>